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11 от 30.05.2017\"/>
    </mc:Choice>
  </mc:AlternateContent>
  <bookViews>
    <workbookView xWindow="0" yWindow="0" windowWidth="11400" windowHeight="5895" tabRatio="819" firstSheet="9" activeTab="12"/>
  </bookViews>
  <sheets>
    <sheet name="прил 8 часть 2" sheetId="26" r:id="rId1"/>
    <sheet name="прил 8 часть1" sheetId="25" r:id="rId2"/>
    <sheet name="прил 7.1" sheetId="23" r:id="rId3"/>
    <sheet name="прил 7" sheetId="22" r:id="rId4"/>
    <sheet name="прил 6.1" sheetId="21" r:id="rId5"/>
    <sheet name="прил 6 " sheetId="20" r:id="rId6"/>
    <sheet name="прил 5.1" sheetId="24" r:id="rId7"/>
    <sheet name="прил 5" sheetId="19" r:id="rId8"/>
    <sheet name="прил 4.1" sheetId="17" r:id="rId9"/>
    <sheet name="прил 4" sheetId="18" r:id="rId10"/>
    <sheet name="прил 3" sheetId="5" r:id="rId11"/>
    <sheet name="прил 2 подуш." sheetId="1" r:id="rId12"/>
    <sheet name="прил 1.11" sheetId="7" r:id="rId13"/>
    <sheet name="прил 1.10" sheetId="8" r:id="rId14"/>
    <sheet name="прил 1.9" sheetId="9" r:id="rId15"/>
    <sheet name="прил 1.8" sheetId="10" r:id="rId16"/>
    <sheet name="прил 1.7" sheetId="11" r:id="rId17"/>
    <sheet name="прил 1.6" sheetId="12" r:id="rId18"/>
    <sheet name="прил 1.5" sheetId="13" r:id="rId19"/>
    <sheet name="прил 1.4" sheetId="14" r:id="rId20"/>
    <sheet name="прил 1.3" sheetId="15" r:id="rId21"/>
    <sheet name="прил 1.2" sheetId="16" r:id="rId22"/>
    <sheet name="прил 1.1" sheetId="4" r:id="rId23"/>
  </sheets>
  <externalReferences>
    <externalReference r:id="rId24"/>
  </externalReferences>
  <definedNames>
    <definedName name="_xlnm._FilterDatabase" localSheetId="11" hidden="1">'прил 2 подуш.'!$A$4:$O$797</definedName>
    <definedName name="_xlnm.Print_Area" localSheetId="12">'прил 1.11'!$A$1:$O$65</definedName>
    <definedName name="_xlnm.Print_Area" localSheetId="9">'прил 4'!$A$1:$G$16</definedName>
    <definedName name="_xlnm.Print_Area" localSheetId="3">'прил 7'!$A$1:$J$12</definedName>
  </definedNames>
  <calcPr calcId="162913" fullPrecision="0"/>
</workbook>
</file>

<file path=xl/calcChain.xml><?xml version="1.0" encoding="utf-8"?>
<calcChain xmlns="http://schemas.openxmlformats.org/spreadsheetml/2006/main">
  <c r="H65" i="7" l="1"/>
  <c r="G65" i="7"/>
  <c r="F65" i="7"/>
  <c r="E65" i="7"/>
  <c r="D65" i="7"/>
  <c r="C65" i="7"/>
  <c r="T64" i="7"/>
  <c r="S64" i="7"/>
  <c r="N64" i="7"/>
  <c r="V64" i="7" s="1"/>
  <c r="M64" i="7"/>
  <c r="U64" i="7" s="1"/>
  <c r="L64" i="7"/>
  <c r="K64" i="7"/>
  <c r="J64" i="7"/>
  <c r="T63" i="7"/>
  <c r="S63" i="7"/>
  <c r="N63" i="7"/>
  <c r="V63" i="7" s="1"/>
  <c r="M63" i="7"/>
  <c r="U63" i="7" s="1"/>
  <c r="L63" i="7"/>
  <c r="K63" i="7"/>
  <c r="J63" i="7"/>
  <c r="T62" i="7"/>
  <c r="S62" i="7"/>
  <c r="N62" i="7"/>
  <c r="V62" i="7" s="1"/>
  <c r="M62" i="7"/>
  <c r="U62" i="7" s="1"/>
  <c r="L62" i="7"/>
  <c r="K62" i="7"/>
  <c r="J62" i="7"/>
  <c r="T61" i="7"/>
  <c r="S61" i="7"/>
  <c r="N61" i="7"/>
  <c r="V61" i="7" s="1"/>
  <c r="M61" i="7"/>
  <c r="U61" i="7" s="1"/>
  <c r="L61" i="7"/>
  <c r="K61" i="7"/>
  <c r="J61" i="7"/>
  <c r="T60" i="7"/>
  <c r="S60" i="7"/>
  <c r="N60" i="7"/>
  <c r="V60" i="7" s="1"/>
  <c r="M60" i="7"/>
  <c r="U60" i="7" s="1"/>
  <c r="L60" i="7"/>
  <c r="K60" i="7"/>
  <c r="J60" i="7"/>
  <c r="T59" i="7"/>
  <c r="S59" i="7"/>
  <c r="N59" i="7"/>
  <c r="V59" i="7" s="1"/>
  <c r="M59" i="7"/>
  <c r="U59" i="7" s="1"/>
  <c r="L59" i="7"/>
  <c r="K59" i="7"/>
  <c r="J59" i="7"/>
  <c r="T58" i="7"/>
  <c r="S58" i="7"/>
  <c r="N58" i="7"/>
  <c r="V58" i="7" s="1"/>
  <c r="M58" i="7"/>
  <c r="U58" i="7" s="1"/>
  <c r="L58" i="7"/>
  <c r="K58" i="7"/>
  <c r="J58" i="7"/>
  <c r="T57" i="7"/>
  <c r="S57" i="7"/>
  <c r="N57" i="7"/>
  <c r="V57" i="7" s="1"/>
  <c r="M57" i="7"/>
  <c r="U57" i="7" s="1"/>
  <c r="L57" i="7"/>
  <c r="K57" i="7"/>
  <c r="J57" i="7"/>
  <c r="T56" i="7"/>
  <c r="S56" i="7"/>
  <c r="N56" i="7"/>
  <c r="V56" i="7" s="1"/>
  <c r="M56" i="7"/>
  <c r="U56" i="7" s="1"/>
  <c r="L56" i="7"/>
  <c r="K56" i="7"/>
  <c r="J56" i="7"/>
  <c r="T55" i="7"/>
  <c r="S55" i="7"/>
  <c r="N55" i="7"/>
  <c r="V55" i="7" s="1"/>
  <c r="M55" i="7"/>
  <c r="U55" i="7" s="1"/>
  <c r="L55" i="7"/>
  <c r="K55" i="7"/>
  <c r="J55" i="7"/>
  <c r="T54" i="7"/>
  <c r="S54" i="7"/>
  <c r="N54" i="7"/>
  <c r="V54" i="7" s="1"/>
  <c r="M54" i="7"/>
  <c r="U54" i="7" s="1"/>
  <c r="L54" i="7"/>
  <c r="K54" i="7"/>
  <c r="J54" i="7"/>
  <c r="T53" i="7"/>
  <c r="S53" i="7"/>
  <c r="N53" i="7"/>
  <c r="V53" i="7" s="1"/>
  <c r="M53" i="7"/>
  <c r="U53" i="7" s="1"/>
  <c r="L53" i="7"/>
  <c r="K53" i="7"/>
  <c r="J53" i="7"/>
  <c r="T52" i="7"/>
  <c r="S52" i="7"/>
  <c r="N52" i="7"/>
  <c r="V52" i="7" s="1"/>
  <c r="M52" i="7"/>
  <c r="U52" i="7" s="1"/>
  <c r="L52" i="7"/>
  <c r="K52" i="7"/>
  <c r="J52" i="7"/>
  <c r="T51" i="7"/>
  <c r="S51" i="7"/>
  <c r="N51" i="7"/>
  <c r="V51" i="7" s="1"/>
  <c r="M51" i="7"/>
  <c r="U51" i="7" s="1"/>
  <c r="L51" i="7"/>
  <c r="K51" i="7"/>
  <c r="J51" i="7"/>
  <c r="T50" i="7"/>
  <c r="S50" i="7"/>
  <c r="N50" i="7"/>
  <c r="V50" i="7" s="1"/>
  <c r="M50" i="7"/>
  <c r="U50" i="7" s="1"/>
  <c r="L50" i="7"/>
  <c r="K50" i="7"/>
  <c r="J50" i="7"/>
  <c r="T49" i="7"/>
  <c r="S49" i="7"/>
  <c r="N49" i="7"/>
  <c r="V49" i="7" s="1"/>
  <c r="M49" i="7"/>
  <c r="U49" i="7" s="1"/>
  <c r="L49" i="7"/>
  <c r="K49" i="7"/>
  <c r="J49" i="7"/>
  <c r="T48" i="7"/>
  <c r="S48" i="7"/>
  <c r="N48" i="7"/>
  <c r="V48" i="7" s="1"/>
  <c r="M48" i="7"/>
  <c r="U48" i="7" s="1"/>
  <c r="L48" i="7"/>
  <c r="K48" i="7"/>
  <c r="J48" i="7"/>
  <c r="T47" i="7"/>
  <c r="S47" i="7"/>
  <c r="N47" i="7"/>
  <c r="V47" i="7" s="1"/>
  <c r="M47" i="7"/>
  <c r="U47" i="7" s="1"/>
  <c r="L47" i="7"/>
  <c r="K47" i="7"/>
  <c r="J47" i="7"/>
  <c r="T46" i="7"/>
  <c r="S46" i="7"/>
  <c r="N46" i="7"/>
  <c r="V46" i="7" s="1"/>
  <c r="M46" i="7"/>
  <c r="U46" i="7" s="1"/>
  <c r="L46" i="7"/>
  <c r="K46" i="7"/>
  <c r="J46" i="7"/>
  <c r="T45" i="7"/>
  <c r="S45" i="7"/>
  <c r="N45" i="7"/>
  <c r="V45" i="7" s="1"/>
  <c r="M45" i="7"/>
  <c r="U45" i="7" s="1"/>
  <c r="L45" i="7"/>
  <c r="K45" i="7"/>
  <c r="J45" i="7"/>
  <c r="T44" i="7"/>
  <c r="S44" i="7"/>
  <c r="N44" i="7"/>
  <c r="V44" i="7" s="1"/>
  <c r="M44" i="7"/>
  <c r="U44" i="7" s="1"/>
  <c r="L44" i="7"/>
  <c r="K44" i="7"/>
  <c r="J44" i="7"/>
  <c r="T43" i="7"/>
  <c r="S43" i="7"/>
  <c r="N43" i="7"/>
  <c r="V43" i="7" s="1"/>
  <c r="M43" i="7"/>
  <c r="U43" i="7" s="1"/>
  <c r="L43" i="7"/>
  <c r="K43" i="7"/>
  <c r="J43" i="7"/>
  <c r="T42" i="7"/>
  <c r="S42" i="7"/>
  <c r="N42" i="7"/>
  <c r="V42" i="7" s="1"/>
  <c r="M42" i="7"/>
  <c r="U42" i="7" s="1"/>
  <c r="L42" i="7"/>
  <c r="K42" i="7"/>
  <c r="J42" i="7"/>
  <c r="T41" i="7"/>
  <c r="S41" i="7"/>
  <c r="N41" i="7"/>
  <c r="V41" i="7" s="1"/>
  <c r="M41" i="7"/>
  <c r="U41" i="7" s="1"/>
  <c r="L41" i="7"/>
  <c r="K41" i="7"/>
  <c r="J41" i="7"/>
  <c r="T40" i="7"/>
  <c r="S40" i="7"/>
  <c r="N40" i="7"/>
  <c r="V40" i="7" s="1"/>
  <c r="M40" i="7"/>
  <c r="U40" i="7" s="1"/>
  <c r="L40" i="7"/>
  <c r="K40" i="7"/>
  <c r="J40" i="7"/>
  <c r="T39" i="7"/>
  <c r="S39" i="7"/>
  <c r="N39" i="7"/>
  <c r="V39" i="7" s="1"/>
  <c r="M39" i="7"/>
  <c r="U39" i="7" s="1"/>
  <c r="L39" i="7"/>
  <c r="K39" i="7"/>
  <c r="J39" i="7"/>
  <c r="T38" i="7"/>
  <c r="S38" i="7"/>
  <c r="N38" i="7"/>
  <c r="V38" i="7" s="1"/>
  <c r="M38" i="7"/>
  <c r="U38" i="7" s="1"/>
  <c r="L38" i="7"/>
  <c r="K38" i="7"/>
  <c r="J38" i="7"/>
  <c r="T37" i="7"/>
  <c r="S37" i="7"/>
  <c r="N37" i="7"/>
  <c r="V37" i="7" s="1"/>
  <c r="M37" i="7"/>
  <c r="U37" i="7" s="1"/>
  <c r="L37" i="7"/>
  <c r="K37" i="7"/>
  <c r="J37" i="7"/>
  <c r="T36" i="7"/>
  <c r="S36" i="7"/>
  <c r="N36" i="7"/>
  <c r="V36" i="7" s="1"/>
  <c r="M36" i="7"/>
  <c r="U36" i="7" s="1"/>
  <c r="L36" i="7"/>
  <c r="K36" i="7"/>
  <c r="J36" i="7"/>
  <c r="T35" i="7"/>
  <c r="S35" i="7"/>
  <c r="N35" i="7"/>
  <c r="V35" i="7" s="1"/>
  <c r="M35" i="7"/>
  <c r="U35" i="7" s="1"/>
  <c r="L35" i="7"/>
  <c r="K35" i="7"/>
  <c r="J35" i="7"/>
  <c r="T34" i="7"/>
  <c r="S34" i="7"/>
  <c r="N34" i="7"/>
  <c r="V34" i="7" s="1"/>
  <c r="M34" i="7"/>
  <c r="U34" i="7" s="1"/>
  <c r="L34" i="7"/>
  <c r="K34" i="7"/>
  <c r="J34" i="7"/>
  <c r="T33" i="7"/>
  <c r="S33" i="7"/>
  <c r="N33" i="7"/>
  <c r="V33" i="7" s="1"/>
  <c r="M33" i="7"/>
  <c r="U33" i="7" s="1"/>
  <c r="L33" i="7"/>
  <c r="K33" i="7"/>
  <c r="J33" i="7"/>
  <c r="T32" i="7"/>
  <c r="S32" i="7"/>
  <c r="N32" i="7"/>
  <c r="V32" i="7" s="1"/>
  <c r="M32" i="7"/>
  <c r="U32" i="7" s="1"/>
  <c r="L32" i="7"/>
  <c r="K32" i="7"/>
  <c r="J32" i="7"/>
  <c r="T31" i="7"/>
  <c r="S31" i="7"/>
  <c r="N31" i="7"/>
  <c r="V31" i="7" s="1"/>
  <c r="M31" i="7"/>
  <c r="U31" i="7" s="1"/>
  <c r="L31" i="7"/>
  <c r="K31" i="7"/>
  <c r="J31" i="7"/>
  <c r="T30" i="7"/>
  <c r="S30" i="7"/>
  <c r="N30" i="7"/>
  <c r="V30" i="7" s="1"/>
  <c r="M30" i="7"/>
  <c r="U30" i="7" s="1"/>
  <c r="L30" i="7"/>
  <c r="K30" i="7"/>
  <c r="J30" i="7"/>
  <c r="T29" i="7"/>
  <c r="S29" i="7"/>
  <c r="N29" i="7"/>
  <c r="V29" i="7" s="1"/>
  <c r="M29" i="7"/>
  <c r="U29" i="7" s="1"/>
  <c r="L29" i="7"/>
  <c r="K29" i="7"/>
  <c r="J29" i="7"/>
  <c r="T28" i="7"/>
  <c r="S28" i="7"/>
  <c r="N28" i="7"/>
  <c r="V28" i="7" s="1"/>
  <c r="M28" i="7"/>
  <c r="U28" i="7" s="1"/>
  <c r="L28" i="7"/>
  <c r="K28" i="7"/>
  <c r="J28" i="7"/>
  <c r="T27" i="7"/>
  <c r="S27" i="7"/>
  <c r="N27" i="7"/>
  <c r="V27" i="7" s="1"/>
  <c r="M27" i="7"/>
  <c r="U27" i="7" s="1"/>
  <c r="L27" i="7"/>
  <c r="K27" i="7"/>
  <c r="J27" i="7"/>
  <c r="T26" i="7"/>
  <c r="S26" i="7"/>
  <c r="N26" i="7"/>
  <c r="V26" i="7" s="1"/>
  <c r="M26" i="7"/>
  <c r="U26" i="7" s="1"/>
  <c r="L26" i="7"/>
  <c r="K26" i="7"/>
  <c r="J26" i="7"/>
  <c r="T25" i="7"/>
  <c r="S25" i="7"/>
  <c r="N25" i="7"/>
  <c r="V25" i="7" s="1"/>
  <c r="M25" i="7"/>
  <c r="U25" i="7" s="1"/>
  <c r="L25" i="7"/>
  <c r="K25" i="7"/>
  <c r="J25" i="7"/>
  <c r="T24" i="7"/>
  <c r="S24" i="7"/>
  <c r="N24" i="7"/>
  <c r="V24" i="7" s="1"/>
  <c r="M24" i="7"/>
  <c r="U24" i="7" s="1"/>
  <c r="L24" i="7"/>
  <c r="K24" i="7"/>
  <c r="J24" i="7"/>
  <c r="R24" i="7" s="1"/>
  <c r="T23" i="7"/>
  <c r="S23" i="7"/>
  <c r="N23" i="7"/>
  <c r="V23" i="7" s="1"/>
  <c r="M23" i="7"/>
  <c r="U23" i="7" s="1"/>
  <c r="L23" i="7"/>
  <c r="K23" i="7"/>
  <c r="J23" i="7"/>
  <c r="R23" i="7" s="1"/>
  <c r="T22" i="7"/>
  <c r="S22" i="7"/>
  <c r="N22" i="7"/>
  <c r="V22" i="7" s="1"/>
  <c r="M22" i="7"/>
  <c r="U22" i="7" s="1"/>
  <c r="L22" i="7"/>
  <c r="K22" i="7"/>
  <c r="J22" i="7"/>
  <c r="R22" i="7" s="1"/>
  <c r="T21" i="7"/>
  <c r="S21" i="7"/>
  <c r="N21" i="7"/>
  <c r="V21" i="7" s="1"/>
  <c r="M21" i="7"/>
  <c r="U21" i="7" s="1"/>
  <c r="L21" i="7"/>
  <c r="K21" i="7"/>
  <c r="J21" i="7"/>
  <c r="R21" i="7" s="1"/>
  <c r="T20" i="7"/>
  <c r="S20" i="7"/>
  <c r="N20" i="7"/>
  <c r="V20" i="7" s="1"/>
  <c r="M20" i="7"/>
  <c r="U20" i="7" s="1"/>
  <c r="L20" i="7"/>
  <c r="K20" i="7"/>
  <c r="J20" i="7"/>
  <c r="R20" i="7" s="1"/>
  <c r="T19" i="7"/>
  <c r="S19" i="7"/>
  <c r="N19" i="7"/>
  <c r="V19" i="7" s="1"/>
  <c r="M19" i="7"/>
  <c r="U19" i="7" s="1"/>
  <c r="L19" i="7"/>
  <c r="K19" i="7"/>
  <c r="J19" i="7"/>
  <c r="R19" i="7" s="1"/>
  <c r="T18" i="7"/>
  <c r="S18" i="7"/>
  <c r="N18" i="7"/>
  <c r="V18" i="7" s="1"/>
  <c r="M18" i="7"/>
  <c r="U18" i="7" s="1"/>
  <c r="L18" i="7"/>
  <c r="K18" i="7"/>
  <c r="J18" i="7"/>
  <c r="R18" i="7" s="1"/>
  <c r="T17" i="7"/>
  <c r="S17" i="7"/>
  <c r="N17" i="7"/>
  <c r="V17" i="7" s="1"/>
  <c r="M17" i="7"/>
  <c r="U17" i="7" s="1"/>
  <c r="L17" i="7"/>
  <c r="K17" i="7"/>
  <c r="J17" i="7"/>
  <c r="R17" i="7" s="1"/>
  <c r="T16" i="7"/>
  <c r="S16" i="7"/>
  <c r="N16" i="7"/>
  <c r="V16" i="7" s="1"/>
  <c r="M16" i="7"/>
  <c r="U16" i="7" s="1"/>
  <c r="L16" i="7"/>
  <c r="K16" i="7"/>
  <c r="J16" i="7"/>
  <c r="R16" i="7" s="1"/>
  <c r="T15" i="7"/>
  <c r="S15" i="7"/>
  <c r="N15" i="7"/>
  <c r="V15" i="7" s="1"/>
  <c r="M15" i="7"/>
  <c r="U15" i="7" s="1"/>
  <c r="L15" i="7"/>
  <c r="K15" i="7"/>
  <c r="J15" i="7"/>
  <c r="R15" i="7" s="1"/>
  <c r="T14" i="7"/>
  <c r="S14" i="7"/>
  <c r="N14" i="7"/>
  <c r="V14" i="7" s="1"/>
  <c r="M14" i="7"/>
  <c r="U14" i="7" s="1"/>
  <c r="L14" i="7"/>
  <c r="K14" i="7"/>
  <c r="J14" i="7"/>
  <c r="R14" i="7" s="1"/>
  <c r="T13" i="7"/>
  <c r="S13" i="7"/>
  <c r="N13" i="7"/>
  <c r="V13" i="7" s="1"/>
  <c r="M13" i="7"/>
  <c r="U13" i="7" s="1"/>
  <c r="L13" i="7"/>
  <c r="K13" i="7"/>
  <c r="J13" i="7"/>
  <c r="R13" i="7" s="1"/>
  <c r="T12" i="7"/>
  <c r="S12" i="7"/>
  <c r="N12" i="7"/>
  <c r="V12" i="7" s="1"/>
  <c r="M12" i="7"/>
  <c r="U12" i="7" s="1"/>
  <c r="L12" i="7"/>
  <c r="K12" i="7"/>
  <c r="J12" i="7"/>
  <c r="R12" i="7" s="1"/>
  <c r="T11" i="7"/>
  <c r="S11" i="7"/>
  <c r="N11" i="7"/>
  <c r="V11" i="7" s="1"/>
  <c r="M11" i="7"/>
  <c r="U11" i="7" s="1"/>
  <c r="L11" i="7"/>
  <c r="K11" i="7"/>
  <c r="J11" i="7"/>
  <c r="R11" i="7" s="1"/>
  <c r="T10" i="7"/>
  <c r="S10" i="7"/>
  <c r="N10" i="7"/>
  <c r="V10" i="7" s="1"/>
  <c r="M10" i="7"/>
  <c r="U10" i="7" s="1"/>
  <c r="L10" i="7"/>
  <c r="K10" i="7"/>
  <c r="J10" i="7"/>
  <c r="R10" i="7" s="1"/>
  <c r="T9" i="7"/>
  <c r="S9" i="7"/>
  <c r="N9" i="7"/>
  <c r="V9" i="7" s="1"/>
  <c r="M9" i="7"/>
  <c r="U9" i="7" s="1"/>
  <c r="L9" i="7"/>
  <c r="K9" i="7"/>
  <c r="J9" i="7"/>
  <c r="R9" i="7" s="1"/>
  <c r="T8" i="7"/>
  <c r="S8" i="7"/>
  <c r="N8" i="7"/>
  <c r="V8" i="7" s="1"/>
  <c r="M8" i="7"/>
  <c r="U8" i="7" s="1"/>
  <c r="L8" i="7"/>
  <c r="K8" i="7"/>
  <c r="J8" i="7"/>
  <c r="R8" i="7" s="1"/>
  <c r="T7" i="7"/>
  <c r="S7" i="7"/>
  <c r="N7" i="7"/>
  <c r="V7" i="7" s="1"/>
  <c r="M7" i="7"/>
  <c r="U7" i="7" s="1"/>
  <c r="L7" i="7"/>
  <c r="K7" i="7"/>
  <c r="J7" i="7"/>
  <c r="R7" i="7" s="1"/>
  <c r="T6" i="7"/>
  <c r="S6" i="7"/>
  <c r="N6" i="7"/>
  <c r="V6" i="7" s="1"/>
  <c r="M6" i="7"/>
  <c r="U6" i="7" s="1"/>
  <c r="L6" i="7"/>
  <c r="K6" i="7"/>
  <c r="J6" i="7"/>
  <c r="R6" i="7" s="1"/>
  <c r="T5" i="7"/>
  <c r="S5" i="7"/>
  <c r="N5" i="7"/>
  <c r="M5" i="7"/>
  <c r="M65" i="7" s="1"/>
  <c r="U65" i="7" s="1"/>
  <c r="L5" i="7"/>
  <c r="L65" i="7" s="1"/>
  <c r="K5" i="7"/>
  <c r="K65" i="7" s="1"/>
  <c r="J5" i="7"/>
  <c r="M65" i="8"/>
  <c r="L65" i="8"/>
  <c r="K65" i="8"/>
  <c r="J65" i="8"/>
  <c r="I65" i="8"/>
  <c r="H65" i="8"/>
  <c r="G65" i="8"/>
  <c r="S65" i="8" s="1"/>
  <c r="F65" i="8"/>
  <c r="R65" i="8" s="1"/>
  <c r="E65" i="8"/>
  <c r="Q65" i="8" s="1"/>
  <c r="D65" i="8"/>
  <c r="P65" i="8" s="1"/>
  <c r="C65" i="8"/>
  <c r="O65" i="8" s="1"/>
  <c r="T64" i="8"/>
  <c r="S64" i="8"/>
  <c r="R64" i="8"/>
  <c r="Q64" i="8"/>
  <c r="P64" i="8"/>
  <c r="O64" i="8"/>
  <c r="N64" i="8"/>
  <c r="S63" i="8"/>
  <c r="R63" i="8"/>
  <c r="Q63" i="8"/>
  <c r="P63" i="8"/>
  <c r="O63" i="8"/>
  <c r="N63" i="8"/>
  <c r="T63" i="8" s="1"/>
  <c r="S62" i="8"/>
  <c r="R62" i="8"/>
  <c r="Q62" i="8"/>
  <c r="P62" i="8"/>
  <c r="O62" i="8"/>
  <c r="N62" i="8"/>
  <c r="T62" i="8" s="1"/>
  <c r="T61" i="8"/>
  <c r="S61" i="8"/>
  <c r="R61" i="8"/>
  <c r="Q61" i="8"/>
  <c r="P61" i="8"/>
  <c r="O61" i="8"/>
  <c r="N61" i="8"/>
  <c r="T60" i="8"/>
  <c r="S60" i="8"/>
  <c r="R60" i="8"/>
  <c r="Q60" i="8"/>
  <c r="P60" i="8"/>
  <c r="O60" i="8"/>
  <c r="N60" i="8"/>
  <c r="S59" i="8"/>
  <c r="R59" i="8"/>
  <c r="Q59" i="8"/>
  <c r="P59" i="8"/>
  <c r="O59" i="8"/>
  <c r="N59" i="8"/>
  <c r="T59" i="8" s="1"/>
  <c r="S58" i="8"/>
  <c r="R58" i="8"/>
  <c r="Q58" i="8"/>
  <c r="P58" i="8"/>
  <c r="O58" i="8"/>
  <c r="N58" i="8"/>
  <c r="T58" i="8" s="1"/>
  <c r="T57" i="8"/>
  <c r="S57" i="8"/>
  <c r="R57" i="8"/>
  <c r="Q57" i="8"/>
  <c r="P57" i="8"/>
  <c r="O57" i="8"/>
  <c r="N57" i="8"/>
  <c r="T56" i="8"/>
  <c r="S56" i="8"/>
  <c r="R56" i="8"/>
  <c r="Q56" i="8"/>
  <c r="P56" i="8"/>
  <c r="O56" i="8"/>
  <c r="N56" i="8"/>
  <c r="S55" i="8"/>
  <c r="R55" i="8"/>
  <c r="Q55" i="8"/>
  <c r="P55" i="8"/>
  <c r="O55" i="8"/>
  <c r="N55" i="8"/>
  <c r="T55" i="8" s="1"/>
  <c r="S54" i="8"/>
  <c r="R54" i="8"/>
  <c r="Q54" i="8"/>
  <c r="P54" i="8"/>
  <c r="O54" i="8"/>
  <c r="N54" i="8"/>
  <c r="T54" i="8" s="1"/>
  <c r="T53" i="8"/>
  <c r="S53" i="8"/>
  <c r="R53" i="8"/>
  <c r="Q53" i="8"/>
  <c r="P53" i="8"/>
  <c r="O53" i="8"/>
  <c r="N53" i="8"/>
  <c r="T52" i="8"/>
  <c r="S52" i="8"/>
  <c r="R52" i="8"/>
  <c r="Q52" i="8"/>
  <c r="P52" i="8"/>
  <c r="O52" i="8"/>
  <c r="N52" i="8"/>
  <c r="S51" i="8"/>
  <c r="R51" i="8"/>
  <c r="Q51" i="8"/>
  <c r="P51" i="8"/>
  <c r="O51" i="8"/>
  <c r="N51" i="8"/>
  <c r="T51" i="8" s="1"/>
  <c r="S50" i="8"/>
  <c r="R50" i="8"/>
  <c r="Q50" i="8"/>
  <c r="P50" i="8"/>
  <c r="O50" i="8"/>
  <c r="N50" i="8"/>
  <c r="T50" i="8" s="1"/>
  <c r="T49" i="8"/>
  <c r="S49" i="8"/>
  <c r="R49" i="8"/>
  <c r="Q49" i="8"/>
  <c r="P49" i="8"/>
  <c r="O49" i="8"/>
  <c r="N49" i="8"/>
  <c r="T48" i="8"/>
  <c r="S48" i="8"/>
  <c r="R48" i="8"/>
  <c r="Q48" i="8"/>
  <c r="P48" i="8"/>
  <c r="O48" i="8"/>
  <c r="N48" i="8"/>
  <c r="S47" i="8"/>
  <c r="R47" i="8"/>
  <c r="Q47" i="8"/>
  <c r="P47" i="8"/>
  <c r="O47" i="8"/>
  <c r="N47" i="8"/>
  <c r="T47" i="8" s="1"/>
  <c r="S46" i="8"/>
  <c r="R46" i="8"/>
  <c r="Q46" i="8"/>
  <c r="P46" i="8"/>
  <c r="O46" i="8"/>
  <c r="N46" i="8"/>
  <c r="T46" i="8" s="1"/>
  <c r="T45" i="8"/>
  <c r="S45" i="8"/>
  <c r="R45" i="8"/>
  <c r="Q45" i="8"/>
  <c r="P45" i="8"/>
  <c r="O45" i="8"/>
  <c r="N45" i="8"/>
  <c r="T44" i="8"/>
  <c r="S44" i="8"/>
  <c r="R44" i="8"/>
  <c r="Q44" i="8"/>
  <c r="P44" i="8"/>
  <c r="O44" i="8"/>
  <c r="N44" i="8"/>
  <c r="S43" i="8"/>
  <c r="R43" i="8"/>
  <c r="Q43" i="8"/>
  <c r="P43" i="8"/>
  <c r="O43" i="8"/>
  <c r="N43" i="8"/>
  <c r="T43" i="8" s="1"/>
  <c r="S42" i="8"/>
  <c r="R42" i="8"/>
  <c r="Q42" i="8"/>
  <c r="P42" i="8"/>
  <c r="O42" i="8"/>
  <c r="N42" i="8"/>
  <c r="T42" i="8" s="1"/>
  <c r="T41" i="8"/>
  <c r="S41" i="8"/>
  <c r="R41" i="8"/>
  <c r="Q41" i="8"/>
  <c r="P41" i="8"/>
  <c r="O41" i="8"/>
  <c r="N41" i="8"/>
  <c r="T40" i="8"/>
  <c r="S40" i="8"/>
  <c r="R40" i="8"/>
  <c r="Q40" i="8"/>
  <c r="P40" i="8"/>
  <c r="O40" i="8"/>
  <c r="N40" i="8"/>
  <c r="S39" i="8"/>
  <c r="R39" i="8"/>
  <c r="Q39" i="8"/>
  <c r="P39" i="8"/>
  <c r="O39" i="8"/>
  <c r="N39" i="8"/>
  <c r="T39" i="8" s="1"/>
  <c r="S38" i="8"/>
  <c r="R38" i="8"/>
  <c r="Q38" i="8"/>
  <c r="P38" i="8"/>
  <c r="O38" i="8"/>
  <c r="N38" i="8"/>
  <c r="T38" i="8" s="1"/>
  <c r="T37" i="8"/>
  <c r="S37" i="8"/>
  <c r="R37" i="8"/>
  <c r="Q37" i="8"/>
  <c r="P37" i="8"/>
  <c r="O37" i="8"/>
  <c r="N37" i="8"/>
  <c r="T36" i="8"/>
  <c r="S36" i="8"/>
  <c r="R36" i="8"/>
  <c r="Q36" i="8"/>
  <c r="P36" i="8"/>
  <c r="O36" i="8"/>
  <c r="N36" i="8"/>
  <c r="S35" i="8"/>
  <c r="R35" i="8"/>
  <c r="Q35" i="8"/>
  <c r="P35" i="8"/>
  <c r="O35" i="8"/>
  <c r="N35" i="8"/>
  <c r="T35" i="8" s="1"/>
  <c r="S34" i="8"/>
  <c r="R34" i="8"/>
  <c r="Q34" i="8"/>
  <c r="P34" i="8"/>
  <c r="O34" i="8"/>
  <c r="N34" i="8"/>
  <c r="T34" i="8" s="1"/>
  <c r="T33" i="8"/>
  <c r="S33" i="8"/>
  <c r="R33" i="8"/>
  <c r="Q33" i="8"/>
  <c r="P33" i="8"/>
  <c r="O33" i="8"/>
  <c r="N33" i="8"/>
  <c r="T32" i="8"/>
  <c r="S32" i="8"/>
  <c r="R32" i="8"/>
  <c r="Q32" i="8"/>
  <c r="P32" i="8"/>
  <c r="O32" i="8"/>
  <c r="N32" i="8"/>
  <c r="S31" i="8"/>
  <c r="R31" i="8"/>
  <c r="Q31" i="8"/>
  <c r="P31" i="8"/>
  <c r="O31" i="8"/>
  <c r="N31" i="8"/>
  <c r="T31" i="8" s="1"/>
  <c r="S30" i="8"/>
  <c r="R30" i="8"/>
  <c r="Q30" i="8"/>
  <c r="P30" i="8"/>
  <c r="O30" i="8"/>
  <c r="N30" i="8"/>
  <c r="T30" i="8" s="1"/>
  <c r="T29" i="8"/>
  <c r="S29" i="8"/>
  <c r="R29" i="8"/>
  <c r="Q29" i="8"/>
  <c r="P29" i="8"/>
  <c r="O29" i="8"/>
  <c r="N29" i="8"/>
  <c r="T28" i="8"/>
  <c r="S28" i="8"/>
  <c r="R28" i="8"/>
  <c r="Q28" i="8"/>
  <c r="P28" i="8"/>
  <c r="O28" i="8"/>
  <c r="N28" i="8"/>
  <c r="S27" i="8"/>
  <c r="R27" i="8"/>
  <c r="Q27" i="8"/>
  <c r="P27" i="8"/>
  <c r="O27" i="8"/>
  <c r="N27" i="8"/>
  <c r="T27" i="8" s="1"/>
  <c r="S26" i="8"/>
  <c r="R26" i="8"/>
  <c r="Q26" i="8"/>
  <c r="P26" i="8"/>
  <c r="O26" i="8"/>
  <c r="N26" i="8"/>
  <c r="T26" i="8" s="1"/>
  <c r="T25" i="8"/>
  <c r="S25" i="8"/>
  <c r="R25" i="8"/>
  <c r="Q25" i="8"/>
  <c r="P25" i="8"/>
  <c r="O25" i="8"/>
  <c r="N25" i="8"/>
  <c r="T24" i="8"/>
  <c r="S24" i="8"/>
  <c r="R24" i="8"/>
  <c r="Q24" i="8"/>
  <c r="P24" i="8"/>
  <c r="O24" i="8"/>
  <c r="N24" i="8"/>
  <c r="S23" i="8"/>
  <c r="R23" i="8"/>
  <c r="Q23" i="8"/>
  <c r="P23" i="8"/>
  <c r="O23" i="8"/>
  <c r="N23" i="8"/>
  <c r="T23" i="8" s="1"/>
  <c r="S22" i="8"/>
  <c r="R22" i="8"/>
  <c r="Q22" i="8"/>
  <c r="P22" i="8"/>
  <c r="O22" i="8"/>
  <c r="N22" i="8"/>
  <c r="T22" i="8" s="1"/>
  <c r="T21" i="8"/>
  <c r="S21" i="8"/>
  <c r="R21" i="8"/>
  <c r="Q21" i="8"/>
  <c r="P21" i="8"/>
  <c r="O21" i="8"/>
  <c r="N21" i="8"/>
  <c r="T20" i="8"/>
  <c r="S20" i="8"/>
  <c r="R20" i="8"/>
  <c r="Q20" i="8"/>
  <c r="P20" i="8"/>
  <c r="O20" i="8"/>
  <c r="N20" i="8"/>
  <c r="S19" i="8"/>
  <c r="R19" i="8"/>
  <c r="Q19" i="8"/>
  <c r="P19" i="8"/>
  <c r="O19" i="8"/>
  <c r="N19" i="8"/>
  <c r="T19" i="8" s="1"/>
  <c r="S18" i="8"/>
  <c r="R18" i="8"/>
  <c r="Q18" i="8"/>
  <c r="P18" i="8"/>
  <c r="O18" i="8"/>
  <c r="N18" i="8"/>
  <c r="T18" i="8" s="1"/>
  <c r="T17" i="8"/>
  <c r="S17" i="8"/>
  <c r="R17" i="8"/>
  <c r="Q17" i="8"/>
  <c r="P17" i="8"/>
  <c r="O17" i="8"/>
  <c r="N17" i="8"/>
  <c r="T16" i="8"/>
  <c r="S16" i="8"/>
  <c r="R16" i="8"/>
  <c r="Q16" i="8"/>
  <c r="P16" i="8"/>
  <c r="O16" i="8"/>
  <c r="N16" i="8"/>
  <c r="S15" i="8"/>
  <c r="R15" i="8"/>
  <c r="Q15" i="8"/>
  <c r="P15" i="8"/>
  <c r="O15" i="8"/>
  <c r="N15" i="8"/>
  <c r="T15" i="8" s="1"/>
  <c r="S14" i="8"/>
  <c r="R14" i="8"/>
  <c r="Q14" i="8"/>
  <c r="P14" i="8"/>
  <c r="O14" i="8"/>
  <c r="N14" i="8"/>
  <c r="T14" i="8" s="1"/>
  <c r="T13" i="8"/>
  <c r="S13" i="8"/>
  <c r="R13" i="8"/>
  <c r="Q13" i="8"/>
  <c r="P13" i="8"/>
  <c r="O13" i="8"/>
  <c r="N13" i="8"/>
  <c r="T12" i="8"/>
  <c r="S12" i="8"/>
  <c r="R12" i="8"/>
  <c r="Q12" i="8"/>
  <c r="P12" i="8"/>
  <c r="O12" i="8"/>
  <c r="N12" i="8"/>
  <c r="S11" i="8"/>
  <c r="R11" i="8"/>
  <c r="Q11" i="8"/>
  <c r="P11" i="8"/>
  <c r="O11" i="8"/>
  <c r="N11" i="8"/>
  <c r="T11" i="8" s="1"/>
  <c r="S10" i="8"/>
  <c r="R10" i="8"/>
  <c r="Q10" i="8"/>
  <c r="P10" i="8"/>
  <c r="O10" i="8"/>
  <c r="N10" i="8"/>
  <c r="T10" i="8" s="1"/>
  <c r="T9" i="8"/>
  <c r="S9" i="8"/>
  <c r="R9" i="8"/>
  <c r="Q9" i="8"/>
  <c r="P9" i="8"/>
  <c r="O9" i="8"/>
  <c r="N9" i="8"/>
  <c r="T8" i="8"/>
  <c r="S8" i="8"/>
  <c r="R8" i="8"/>
  <c r="Q8" i="8"/>
  <c r="P8" i="8"/>
  <c r="O8" i="8"/>
  <c r="N8" i="8"/>
  <c r="S7" i="8"/>
  <c r="R7" i="8"/>
  <c r="Q7" i="8"/>
  <c r="P7" i="8"/>
  <c r="O7" i="8"/>
  <c r="N7" i="8"/>
  <c r="T7" i="8" s="1"/>
  <c r="S6" i="8"/>
  <c r="R6" i="8"/>
  <c r="Q6" i="8"/>
  <c r="P6" i="8"/>
  <c r="O6" i="8"/>
  <c r="N6" i="8"/>
  <c r="T6" i="8" s="1"/>
  <c r="T5" i="8"/>
  <c r="S5" i="8"/>
  <c r="R5" i="8"/>
  <c r="Q5" i="8"/>
  <c r="P5" i="8"/>
  <c r="O5" i="8"/>
  <c r="N5" i="8"/>
  <c r="R25" i="7" l="1"/>
  <c r="O25" i="7"/>
  <c r="W25" i="7" s="1"/>
  <c r="R26" i="7"/>
  <c r="O26" i="7"/>
  <c r="W26" i="7" s="1"/>
  <c r="R27" i="7"/>
  <c r="O27" i="7"/>
  <c r="W27" i="7" s="1"/>
  <c r="R28" i="7"/>
  <c r="O28" i="7"/>
  <c r="W28" i="7" s="1"/>
  <c r="R29" i="7"/>
  <c r="O29" i="7"/>
  <c r="W29" i="7" s="1"/>
  <c r="R30" i="7"/>
  <c r="O30" i="7"/>
  <c r="W30" i="7" s="1"/>
  <c r="R31" i="7"/>
  <c r="O31" i="7"/>
  <c r="W31" i="7" s="1"/>
  <c r="R32" i="7"/>
  <c r="O32" i="7"/>
  <c r="W32" i="7" s="1"/>
  <c r="R33" i="7"/>
  <c r="O33" i="7"/>
  <c r="W33" i="7" s="1"/>
  <c r="R34" i="7"/>
  <c r="O34" i="7"/>
  <c r="W34" i="7" s="1"/>
  <c r="R35" i="7"/>
  <c r="O35" i="7"/>
  <c r="W35" i="7" s="1"/>
  <c r="R36" i="7"/>
  <c r="O36" i="7"/>
  <c r="W36" i="7" s="1"/>
  <c r="R37" i="7"/>
  <c r="O37" i="7"/>
  <c r="W37" i="7" s="1"/>
  <c r="R38" i="7"/>
  <c r="O38" i="7"/>
  <c r="W38" i="7" s="1"/>
  <c r="R39" i="7"/>
  <c r="O39" i="7"/>
  <c r="W39" i="7" s="1"/>
  <c r="R40" i="7"/>
  <c r="O40" i="7"/>
  <c r="W40" i="7" s="1"/>
  <c r="R41" i="7"/>
  <c r="O41" i="7"/>
  <c r="W41" i="7" s="1"/>
  <c r="R42" i="7"/>
  <c r="O42" i="7"/>
  <c r="W42" i="7" s="1"/>
  <c r="R43" i="7"/>
  <c r="O43" i="7"/>
  <c r="W43" i="7" s="1"/>
  <c r="R44" i="7"/>
  <c r="O44" i="7"/>
  <c r="W44" i="7" s="1"/>
  <c r="R45" i="7"/>
  <c r="O45" i="7"/>
  <c r="W45" i="7" s="1"/>
  <c r="R46" i="7"/>
  <c r="O46" i="7"/>
  <c r="W46" i="7" s="1"/>
  <c r="R47" i="7"/>
  <c r="O47" i="7"/>
  <c r="W47" i="7" s="1"/>
  <c r="R48" i="7"/>
  <c r="O48" i="7"/>
  <c r="W48" i="7" s="1"/>
  <c r="R49" i="7"/>
  <c r="O49" i="7"/>
  <c r="W49" i="7" s="1"/>
  <c r="R50" i="7"/>
  <c r="O50" i="7"/>
  <c r="W50" i="7" s="1"/>
  <c r="R51" i="7"/>
  <c r="O51" i="7"/>
  <c r="W51" i="7" s="1"/>
  <c r="R52" i="7"/>
  <c r="O52" i="7"/>
  <c r="W52" i="7" s="1"/>
  <c r="R53" i="7"/>
  <c r="O53" i="7"/>
  <c r="W53" i="7" s="1"/>
  <c r="R54" i="7"/>
  <c r="O54" i="7"/>
  <c r="W54" i="7" s="1"/>
  <c r="R55" i="7"/>
  <c r="O55" i="7"/>
  <c r="W55" i="7" s="1"/>
  <c r="R56" i="7"/>
  <c r="O56" i="7"/>
  <c r="W56" i="7" s="1"/>
  <c r="R57" i="7"/>
  <c r="O57" i="7"/>
  <c r="W57" i="7" s="1"/>
  <c r="R58" i="7"/>
  <c r="O58" i="7"/>
  <c r="W58" i="7" s="1"/>
  <c r="R59" i="7"/>
  <c r="O59" i="7"/>
  <c r="W59" i="7" s="1"/>
  <c r="R60" i="7"/>
  <c r="O60" i="7"/>
  <c r="W60" i="7" s="1"/>
  <c r="R61" i="7"/>
  <c r="O61" i="7"/>
  <c r="W61" i="7" s="1"/>
  <c r="R62" i="7"/>
  <c r="O62" i="7"/>
  <c r="W62" i="7" s="1"/>
  <c r="R63" i="7"/>
  <c r="O63" i="7"/>
  <c r="W63" i="7" s="1"/>
  <c r="R64" i="7"/>
  <c r="O64" i="7"/>
  <c r="W64" i="7" s="1"/>
  <c r="J65" i="7"/>
  <c r="R65" i="7" s="1"/>
  <c r="N65" i="7"/>
  <c r="V65" i="7" s="1"/>
  <c r="S65" i="7"/>
  <c r="O5" i="7"/>
  <c r="U5" i="7"/>
  <c r="O6" i="7"/>
  <c r="W6" i="7" s="1"/>
  <c r="O7" i="7"/>
  <c r="W7" i="7" s="1"/>
  <c r="O8" i="7"/>
  <c r="W8" i="7" s="1"/>
  <c r="O9" i="7"/>
  <c r="W9" i="7" s="1"/>
  <c r="O10" i="7"/>
  <c r="W10" i="7" s="1"/>
  <c r="O11" i="7"/>
  <c r="W11" i="7" s="1"/>
  <c r="O12" i="7"/>
  <c r="W12" i="7" s="1"/>
  <c r="O13" i="7"/>
  <c r="W13" i="7" s="1"/>
  <c r="O14" i="7"/>
  <c r="W14" i="7" s="1"/>
  <c r="O15" i="7"/>
  <c r="W15" i="7" s="1"/>
  <c r="O16" i="7"/>
  <c r="W16" i="7" s="1"/>
  <c r="O17" i="7"/>
  <c r="W17" i="7" s="1"/>
  <c r="O18" i="7"/>
  <c r="W18" i="7" s="1"/>
  <c r="O19" i="7"/>
  <c r="W19" i="7" s="1"/>
  <c r="O20" i="7"/>
  <c r="W20" i="7" s="1"/>
  <c r="O21" i="7"/>
  <c r="W21" i="7" s="1"/>
  <c r="O22" i="7"/>
  <c r="W22" i="7" s="1"/>
  <c r="O23" i="7"/>
  <c r="W23" i="7" s="1"/>
  <c r="O24" i="7"/>
  <c r="W24" i="7" s="1"/>
  <c r="T65" i="7"/>
  <c r="R5" i="7"/>
  <c r="V5" i="7"/>
  <c r="N65" i="8"/>
  <c r="T65" i="8" s="1"/>
  <c r="G6" i="5"/>
  <c r="G5" i="5"/>
  <c r="O65" i="7" l="1"/>
  <c r="W5" i="7"/>
  <c r="M6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7" i="7" l="1"/>
  <c r="W65" i="7"/>
  <c r="BS109" i="26"/>
  <c r="BR109" i="26"/>
  <c r="BQ109" i="26"/>
  <c r="BP109" i="26"/>
  <c r="BO109" i="26"/>
  <c r="BN109" i="26"/>
  <c r="BM109" i="26"/>
  <c r="BL109" i="26"/>
  <c r="BK109" i="26"/>
  <c r="BJ109" i="26"/>
  <c r="BI109" i="26"/>
  <c r="BH109" i="26"/>
  <c r="BG109" i="26"/>
  <c r="BF109" i="26"/>
  <c r="BE109" i="26"/>
  <c r="BD109" i="26"/>
  <c r="BC109" i="26"/>
  <c r="BB109" i="26"/>
  <c r="BA109" i="26"/>
  <c r="AZ109" i="26"/>
  <c r="AY109" i="26"/>
  <c r="AX109" i="26"/>
  <c r="AW109" i="26"/>
  <c r="AV109" i="26"/>
  <c r="AU109" i="26"/>
  <c r="AT109" i="26"/>
  <c r="AS109" i="26"/>
  <c r="AR109" i="26"/>
  <c r="AQ109" i="26"/>
  <c r="AP109" i="26"/>
  <c r="AO109" i="26"/>
  <c r="AN109" i="26"/>
  <c r="AM109" i="26"/>
  <c r="AL109" i="26"/>
  <c r="AK109" i="26"/>
  <c r="AJ109" i="26"/>
  <c r="AI109" i="26"/>
  <c r="AH109" i="26"/>
  <c r="AG109" i="26"/>
  <c r="AF109" i="26"/>
  <c r="AE109" i="26"/>
  <c r="AD109" i="26"/>
  <c r="AC109" i="26"/>
  <c r="AB109" i="26"/>
  <c r="AA109" i="26"/>
  <c r="Z109" i="26"/>
  <c r="Y109" i="26"/>
  <c r="X109" i="26"/>
  <c r="W109" i="26"/>
  <c r="V109" i="26"/>
  <c r="U109" i="26"/>
  <c r="T109" i="26"/>
  <c r="S109" i="26"/>
  <c r="R109" i="26"/>
  <c r="Q109" i="26"/>
  <c r="P109" i="26"/>
  <c r="O109" i="26"/>
  <c r="N109" i="26"/>
  <c r="M109" i="26"/>
  <c r="L109" i="26"/>
  <c r="K109" i="26"/>
  <c r="J109" i="26"/>
  <c r="I109" i="26"/>
  <c r="H109" i="26"/>
  <c r="G109" i="26"/>
  <c r="F109" i="26"/>
  <c r="E109" i="26"/>
  <c r="D109" i="26"/>
  <c r="C109" i="26"/>
  <c r="B109" i="26"/>
  <c r="BS86" i="26"/>
  <c r="BR86" i="26"/>
  <c r="BQ86" i="26"/>
  <c r="BP86" i="26"/>
  <c r="BO86" i="26"/>
  <c r="BN86" i="26"/>
  <c r="BM86" i="26"/>
  <c r="BL86" i="26"/>
  <c r="BK86" i="26"/>
  <c r="BJ86" i="26"/>
  <c r="BI86" i="26"/>
  <c r="BH86" i="26"/>
  <c r="BG86" i="26"/>
  <c r="BF86" i="26"/>
  <c r="BE86" i="26"/>
  <c r="BD86" i="26"/>
  <c r="BC86" i="26"/>
  <c r="BB86" i="26"/>
  <c r="BA86" i="26"/>
  <c r="AZ86" i="26"/>
  <c r="AY86" i="26"/>
  <c r="AX86" i="26"/>
  <c r="AW86" i="26"/>
  <c r="AV86" i="26"/>
  <c r="AU86" i="26"/>
  <c r="AT86" i="26"/>
  <c r="AS86" i="26"/>
  <c r="AR86" i="26"/>
  <c r="AQ86" i="26"/>
  <c r="AP86" i="26"/>
  <c r="AO86" i="26"/>
  <c r="AN86" i="26"/>
  <c r="AM86" i="26"/>
  <c r="AL86" i="26"/>
  <c r="AK86" i="26"/>
  <c r="AJ86" i="26"/>
  <c r="AI86" i="26"/>
  <c r="AH86" i="26"/>
  <c r="AG86" i="26"/>
  <c r="AF86" i="26"/>
  <c r="AE86" i="26"/>
  <c r="AD86" i="26"/>
  <c r="AC86" i="26"/>
  <c r="AB86" i="26"/>
  <c r="AA86" i="26"/>
  <c r="Z86" i="26"/>
  <c r="Y86" i="26"/>
  <c r="X86" i="26"/>
  <c r="W86" i="26"/>
  <c r="V86" i="26"/>
  <c r="U86" i="26"/>
  <c r="T86" i="26"/>
  <c r="S86" i="26"/>
  <c r="R86" i="26"/>
  <c r="Q86" i="26"/>
  <c r="P86" i="26"/>
  <c r="O86" i="26"/>
  <c r="N86" i="26"/>
  <c r="M86" i="26"/>
  <c r="L86" i="26"/>
  <c r="K86" i="26"/>
  <c r="J86" i="26"/>
  <c r="I86" i="26"/>
  <c r="H86" i="26"/>
  <c r="G86" i="26"/>
  <c r="F86" i="26"/>
  <c r="E86" i="26"/>
  <c r="D86" i="26"/>
  <c r="C86" i="26"/>
  <c r="B86" i="26"/>
  <c r="B86" i="25"/>
  <c r="C86" i="25"/>
  <c r="D86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R86" i="25"/>
  <c r="S86" i="25"/>
  <c r="T86" i="25"/>
  <c r="U86" i="25"/>
  <c r="V86" i="25"/>
  <c r="W86" i="25"/>
  <c r="X86" i="25"/>
  <c r="Y86" i="25"/>
  <c r="Z86" i="25"/>
  <c r="AA86" i="25"/>
  <c r="AB86" i="25"/>
  <c r="AC86" i="25"/>
  <c r="AD86" i="25"/>
  <c r="AE86" i="25"/>
  <c r="AF86" i="25"/>
  <c r="AG86" i="25"/>
  <c r="AH86" i="25"/>
  <c r="AI86" i="25"/>
  <c r="AJ86" i="25"/>
  <c r="AK86" i="25"/>
  <c r="AL86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BF86" i="25"/>
  <c r="BG86" i="25"/>
  <c r="BH86" i="25"/>
  <c r="BI86" i="25"/>
  <c r="BJ86" i="25"/>
  <c r="BK86" i="25"/>
  <c r="BL86" i="25"/>
  <c r="BM86" i="25"/>
  <c r="BN86" i="25"/>
  <c r="BO86" i="25"/>
  <c r="BP86" i="25"/>
  <c r="BQ86" i="25"/>
  <c r="BR86" i="25"/>
  <c r="BS86" i="25"/>
  <c r="BT86" i="25"/>
  <c r="BU86" i="25"/>
  <c r="BV86" i="25"/>
  <c r="BW86" i="25"/>
  <c r="BX86" i="25"/>
  <c r="BY86" i="25"/>
  <c r="BZ86" i="25"/>
  <c r="CA86" i="25"/>
  <c r="CB86" i="25"/>
  <c r="CC86" i="25"/>
  <c r="CD86" i="25"/>
  <c r="CE86" i="25"/>
  <c r="CF86" i="25"/>
  <c r="CG86" i="25"/>
  <c r="CH86" i="25"/>
  <c r="CI86" i="25"/>
  <c r="CJ86" i="25"/>
  <c r="CK86" i="25"/>
  <c r="CL86" i="25"/>
  <c r="CM86" i="25"/>
  <c r="CN86" i="25"/>
  <c r="CO86" i="25"/>
  <c r="CP86" i="25"/>
  <c r="CQ86" i="25"/>
  <c r="CR86" i="25"/>
  <c r="CS86" i="25"/>
  <c r="CT86" i="25"/>
  <c r="CU86" i="25"/>
  <c r="CV86" i="25"/>
  <c r="CW86" i="25"/>
  <c r="CX86" i="25"/>
  <c r="CY86" i="25"/>
  <c r="CZ86" i="25"/>
  <c r="DA86" i="25"/>
  <c r="DB86" i="25"/>
  <c r="DC86" i="25"/>
  <c r="DD86" i="25"/>
  <c r="DE86" i="25"/>
  <c r="DF86" i="25"/>
  <c r="DG86" i="25"/>
  <c r="DH86" i="25"/>
  <c r="DI86" i="25"/>
  <c r="DJ86" i="25"/>
  <c r="DK86" i="25"/>
  <c r="DL86" i="25"/>
  <c r="DM86" i="25"/>
  <c r="DN86" i="25"/>
  <c r="DO86" i="25"/>
  <c r="DP86" i="25"/>
  <c r="DQ86" i="25"/>
  <c r="DR86" i="25"/>
  <c r="DS86" i="25"/>
  <c r="DT86" i="25"/>
  <c r="DU86" i="25"/>
  <c r="DV86" i="25"/>
  <c r="DW86" i="25"/>
  <c r="DX86" i="25"/>
  <c r="DY86" i="25"/>
  <c r="DZ86" i="25"/>
  <c r="EA86" i="25"/>
  <c r="EB86" i="25"/>
  <c r="EC86" i="25"/>
  <c r="ED86" i="25"/>
  <c r="EE86" i="25"/>
  <c r="EF86" i="25"/>
  <c r="EG86" i="25"/>
  <c r="EH86" i="25"/>
  <c r="EI86" i="25"/>
  <c r="EJ86" i="25"/>
  <c r="EK86" i="25"/>
  <c r="EL86" i="25"/>
  <c r="EM86" i="25"/>
  <c r="EN86" i="25"/>
  <c r="EO86" i="25"/>
  <c r="EP86" i="25"/>
  <c r="EQ86" i="25"/>
  <c r="ER86" i="25"/>
  <c r="ES86" i="25"/>
  <c r="ET86" i="25"/>
  <c r="EU86" i="25"/>
  <c r="EV86" i="25"/>
  <c r="EW86" i="25"/>
  <c r="EX86" i="25"/>
  <c r="EY86" i="25"/>
  <c r="EZ86" i="25"/>
  <c r="FA86" i="25"/>
  <c r="FB86" i="25"/>
  <c r="FC86" i="25"/>
  <c r="FD86" i="25"/>
  <c r="FE86" i="25"/>
  <c r="FF86" i="25"/>
  <c r="FG86" i="25"/>
  <c r="FH86" i="25"/>
  <c r="FI86" i="25"/>
  <c r="FJ86" i="25"/>
  <c r="FK86" i="25"/>
  <c r="FL86" i="25"/>
  <c r="FM86" i="25"/>
  <c r="FN86" i="25"/>
  <c r="FO86" i="25"/>
  <c r="FP86" i="25"/>
  <c r="FQ86" i="25"/>
  <c r="FR86" i="25"/>
  <c r="FS86" i="25"/>
  <c r="FT86" i="25"/>
  <c r="FU86" i="25"/>
  <c r="FV86" i="25"/>
  <c r="FW86" i="25"/>
  <c r="FX86" i="25"/>
  <c r="FY86" i="25"/>
  <c r="FZ86" i="25"/>
  <c r="GA86" i="25"/>
  <c r="GB86" i="25"/>
  <c r="GC86" i="25"/>
  <c r="GD86" i="25"/>
  <c r="GE86" i="25"/>
  <c r="GF86" i="25"/>
  <c r="GG86" i="25"/>
  <c r="GH86" i="25"/>
  <c r="GI86" i="25"/>
  <c r="GJ86" i="25"/>
  <c r="GK86" i="25"/>
  <c r="GL86" i="25"/>
  <c r="GM86" i="25"/>
  <c r="GN86" i="25"/>
  <c r="GO86" i="25"/>
  <c r="GP86" i="25"/>
  <c r="GQ86" i="25"/>
  <c r="GR86" i="25"/>
  <c r="GS86" i="25"/>
  <c r="B109" i="25"/>
  <c r="C109" i="25"/>
  <c r="D109" i="25"/>
  <c r="E109" i="25"/>
  <c r="F109" i="25"/>
  <c r="G109" i="25"/>
  <c r="H109" i="25"/>
  <c r="I109" i="25"/>
  <c r="J109" i="25"/>
  <c r="K109" i="25"/>
  <c r="L109" i="25"/>
  <c r="M109" i="25"/>
  <c r="N109" i="25"/>
  <c r="O109" i="25"/>
  <c r="P109" i="25"/>
  <c r="Q109" i="25"/>
  <c r="R109" i="25"/>
  <c r="S109" i="25"/>
  <c r="T109" i="25"/>
  <c r="U109" i="25"/>
  <c r="V109" i="25"/>
  <c r="W109" i="25"/>
  <c r="X109" i="25"/>
  <c r="Y109" i="25"/>
  <c r="Z109" i="25"/>
  <c r="AA109" i="25"/>
  <c r="AB109" i="25"/>
  <c r="AC109" i="25"/>
  <c r="AD109" i="25"/>
  <c r="AE109" i="25"/>
  <c r="AF109" i="25"/>
  <c r="AG109" i="25"/>
  <c r="AH109" i="25"/>
  <c r="AI109" i="25"/>
  <c r="AJ109" i="25"/>
  <c r="AK109" i="25"/>
  <c r="AL109" i="25"/>
  <c r="AM109" i="25"/>
  <c r="AN109" i="25"/>
  <c r="AO109" i="25"/>
  <c r="AP109" i="25"/>
  <c r="AQ109" i="25"/>
  <c r="AR109" i="25"/>
  <c r="AS109" i="25"/>
  <c r="AT109" i="25"/>
  <c r="AU109" i="25"/>
  <c r="AV109" i="25"/>
  <c r="AW109" i="25"/>
  <c r="AX109" i="25"/>
  <c r="AY109" i="25"/>
  <c r="AZ109" i="25"/>
  <c r="BA109" i="25"/>
  <c r="BB109" i="25"/>
  <c r="BC109" i="25"/>
  <c r="BD109" i="25"/>
  <c r="BE109" i="25"/>
  <c r="BF109" i="25"/>
  <c r="BG109" i="25"/>
  <c r="BH109" i="25"/>
  <c r="BI109" i="25"/>
  <c r="BJ109" i="25"/>
  <c r="BK109" i="25"/>
  <c r="BL109" i="25"/>
  <c r="BM109" i="25"/>
  <c r="BN109" i="25"/>
  <c r="BO109" i="25"/>
  <c r="BP109" i="25"/>
  <c r="BQ109" i="25"/>
  <c r="BR109" i="25"/>
  <c r="BS109" i="25"/>
  <c r="BT109" i="25"/>
  <c r="BU109" i="25"/>
  <c r="BV109" i="25"/>
  <c r="BW109" i="25"/>
  <c r="BX109" i="25"/>
  <c r="BY109" i="25"/>
  <c r="BZ109" i="25"/>
  <c r="CA109" i="25"/>
  <c r="CB109" i="25"/>
  <c r="CC109" i="25"/>
  <c r="CD109" i="25"/>
  <c r="CE109" i="25"/>
  <c r="CF109" i="25"/>
  <c r="CG109" i="25"/>
  <c r="CH109" i="25"/>
  <c r="CI109" i="25"/>
  <c r="CJ109" i="25"/>
  <c r="CK109" i="25"/>
  <c r="CL109" i="25"/>
  <c r="CM109" i="25"/>
  <c r="CN109" i="25"/>
  <c r="CO109" i="25"/>
  <c r="CP109" i="25"/>
  <c r="CQ109" i="25"/>
  <c r="CR109" i="25"/>
  <c r="CS109" i="25"/>
  <c r="CT109" i="25"/>
  <c r="CU109" i="25"/>
  <c r="CV109" i="25"/>
  <c r="CW109" i="25"/>
  <c r="CX109" i="25"/>
  <c r="CY109" i="25"/>
  <c r="CZ109" i="25"/>
  <c r="DA109" i="25"/>
  <c r="DB109" i="25"/>
  <c r="DC109" i="25"/>
  <c r="DD109" i="25"/>
  <c r="DE109" i="25"/>
  <c r="DF109" i="25"/>
  <c r="DG109" i="25"/>
  <c r="DH109" i="25"/>
  <c r="DI109" i="25"/>
  <c r="DJ109" i="25"/>
  <c r="DK109" i="25"/>
  <c r="DL109" i="25"/>
  <c r="DM109" i="25"/>
  <c r="DN109" i="25"/>
  <c r="DO109" i="25"/>
  <c r="DP109" i="25"/>
  <c r="DQ109" i="25"/>
  <c r="DR109" i="25"/>
  <c r="DS109" i="25"/>
  <c r="DT109" i="25"/>
  <c r="DU109" i="25"/>
  <c r="DV109" i="25"/>
  <c r="DW109" i="25"/>
  <c r="DX109" i="25"/>
  <c r="DY109" i="25"/>
  <c r="DZ109" i="25"/>
  <c r="EA109" i="25"/>
  <c r="EB109" i="25"/>
  <c r="EC109" i="25"/>
  <c r="ED109" i="25"/>
  <c r="EE109" i="25"/>
  <c r="EF109" i="25"/>
  <c r="EG109" i="25"/>
  <c r="EH109" i="25"/>
  <c r="EI109" i="25"/>
  <c r="EJ109" i="25"/>
  <c r="EK109" i="25"/>
  <c r="EL109" i="25"/>
  <c r="EM109" i="25"/>
  <c r="EN109" i="25"/>
  <c r="EO109" i="25"/>
  <c r="EP109" i="25"/>
  <c r="EQ109" i="25"/>
  <c r="ER109" i="25"/>
  <c r="ES109" i="25"/>
  <c r="ET109" i="25"/>
  <c r="EU109" i="25"/>
  <c r="EV109" i="25"/>
  <c r="EW109" i="25"/>
  <c r="EX109" i="25"/>
  <c r="EY109" i="25"/>
  <c r="EZ109" i="25"/>
  <c r="FA109" i="25"/>
  <c r="FB109" i="25"/>
  <c r="FC109" i="25"/>
  <c r="FD109" i="25"/>
  <c r="FE109" i="25"/>
  <c r="FF109" i="25"/>
  <c r="FG109" i="25"/>
  <c r="FH109" i="25"/>
  <c r="FI109" i="25"/>
  <c r="FJ109" i="25"/>
  <c r="FK109" i="25"/>
  <c r="FL109" i="25"/>
  <c r="FM109" i="25"/>
  <c r="FN109" i="25"/>
  <c r="FO109" i="25"/>
  <c r="FP109" i="25"/>
  <c r="FQ109" i="25"/>
  <c r="FR109" i="25"/>
  <c r="FS109" i="25"/>
  <c r="FT109" i="25"/>
  <c r="FU109" i="25"/>
  <c r="FV109" i="25"/>
  <c r="FW109" i="25"/>
  <c r="FX109" i="25"/>
  <c r="FY109" i="25"/>
  <c r="FZ109" i="25"/>
  <c r="GA109" i="25"/>
  <c r="GB109" i="25"/>
  <c r="GC109" i="25"/>
  <c r="GD109" i="25"/>
  <c r="GE109" i="25"/>
  <c r="GF109" i="25"/>
  <c r="GG109" i="25"/>
  <c r="GH109" i="25"/>
  <c r="GI109" i="25"/>
  <c r="GJ109" i="25"/>
  <c r="GK109" i="25"/>
  <c r="GL109" i="25"/>
  <c r="GM109" i="25"/>
  <c r="GN109" i="25"/>
  <c r="GO109" i="25"/>
  <c r="GP109" i="25"/>
  <c r="GQ109" i="25"/>
  <c r="GR109" i="25"/>
  <c r="GS109" i="25"/>
  <c r="C53" i="24"/>
  <c r="B53" i="24"/>
  <c r="C47" i="24"/>
  <c r="B47" i="24"/>
  <c r="B40" i="24" s="1"/>
  <c r="C41" i="24"/>
  <c r="B41" i="24"/>
  <c r="C34" i="24"/>
  <c r="B34" i="24"/>
  <c r="C28" i="24"/>
  <c r="B28" i="24"/>
  <c r="C21" i="24"/>
  <c r="B21" i="24"/>
  <c r="B20" i="24" s="1"/>
  <c r="C14" i="24"/>
  <c r="B14" i="24"/>
  <c r="C7" i="24"/>
  <c r="C6" i="24"/>
  <c r="B7" i="24"/>
  <c r="E22" i="19"/>
  <c r="D22" i="19"/>
  <c r="C22" i="19"/>
  <c r="B22" i="19"/>
  <c r="G21" i="19"/>
  <c r="F21" i="19"/>
  <c r="G20" i="19"/>
  <c r="F20" i="19"/>
  <c r="G19" i="19"/>
  <c r="F19" i="19"/>
  <c r="G18" i="19"/>
  <c r="G22" i="19" s="1"/>
  <c r="F18" i="19"/>
  <c r="F22" i="19"/>
  <c r="E16" i="19"/>
  <c r="D16" i="19"/>
  <c r="C16" i="19"/>
  <c r="B16" i="19"/>
  <c r="G15" i="19"/>
  <c r="F15" i="19"/>
  <c r="G14" i="19"/>
  <c r="F14" i="19"/>
  <c r="G13" i="19"/>
  <c r="F13" i="19"/>
  <c r="G12" i="19"/>
  <c r="F12" i="19"/>
  <c r="E10" i="19"/>
  <c r="D10" i="19"/>
  <c r="C10" i="19"/>
  <c r="B10" i="19"/>
  <c r="G9" i="19"/>
  <c r="F9" i="19"/>
  <c r="G8" i="19"/>
  <c r="F8" i="19"/>
  <c r="G7" i="19"/>
  <c r="F7" i="19"/>
  <c r="G6" i="19"/>
  <c r="F6" i="19"/>
  <c r="F10" i="19"/>
  <c r="C83" i="23"/>
  <c r="B83" i="23"/>
  <c r="C77" i="23"/>
  <c r="C75" i="23" s="1"/>
  <c r="B77" i="23"/>
  <c r="B75" i="23" s="1"/>
  <c r="C89" i="23"/>
  <c r="B89" i="23"/>
  <c r="C65" i="23"/>
  <c r="B65" i="23"/>
  <c r="B64" i="23" s="1"/>
  <c r="C64" i="23"/>
  <c r="C54" i="23"/>
  <c r="B54" i="23"/>
  <c r="B53" i="23" s="1"/>
  <c r="C53" i="23"/>
  <c r="B43" i="23"/>
  <c r="C43" i="23"/>
  <c r="C42" i="23" s="1"/>
  <c r="B42" i="23"/>
  <c r="C34" i="23"/>
  <c r="B34" i="23"/>
  <c r="B33" i="23" s="1"/>
  <c r="C24" i="23"/>
  <c r="B24" i="23"/>
  <c r="C16" i="23"/>
  <c r="B16" i="23"/>
  <c r="C8" i="23"/>
  <c r="B8" i="23"/>
  <c r="I6" i="22"/>
  <c r="J6" i="22"/>
  <c r="I7" i="22"/>
  <c r="J7" i="22"/>
  <c r="I8" i="22"/>
  <c r="J8" i="22"/>
  <c r="I9" i="22"/>
  <c r="J9" i="22"/>
  <c r="I10" i="22"/>
  <c r="J10" i="22"/>
  <c r="I11" i="22"/>
  <c r="J11" i="22"/>
  <c r="J5" i="22"/>
  <c r="I5" i="22"/>
  <c r="C7" i="21"/>
  <c r="B7" i="21"/>
  <c r="C12" i="21"/>
  <c r="B12" i="21"/>
  <c r="F8" i="20"/>
  <c r="G8" i="20"/>
  <c r="G6" i="20"/>
  <c r="G7" i="20"/>
  <c r="F7" i="20"/>
  <c r="F6" i="20"/>
  <c r="L65" i="9"/>
  <c r="J65" i="9"/>
  <c r="H65" i="9"/>
  <c r="G65" i="9"/>
  <c r="F65" i="9"/>
  <c r="E65" i="9"/>
  <c r="D65" i="9"/>
  <c r="C65" i="9"/>
  <c r="L64" i="9"/>
  <c r="J64" i="9"/>
  <c r="H64" i="9"/>
  <c r="G64" i="9"/>
  <c r="F64" i="9"/>
  <c r="E64" i="9"/>
  <c r="K64" i="9" s="1"/>
  <c r="M64" i="9" s="1"/>
  <c r="D64" i="9"/>
  <c r="C64" i="9"/>
  <c r="L63" i="9"/>
  <c r="J63" i="9"/>
  <c r="H63" i="9"/>
  <c r="G63" i="9"/>
  <c r="F63" i="9"/>
  <c r="E63" i="9"/>
  <c r="D63" i="9"/>
  <c r="C63" i="9"/>
  <c r="L62" i="9"/>
  <c r="J62" i="9"/>
  <c r="H62" i="9"/>
  <c r="G62" i="9"/>
  <c r="F62" i="9"/>
  <c r="E62" i="9"/>
  <c r="D62" i="9"/>
  <c r="C62" i="9"/>
  <c r="L61" i="9"/>
  <c r="J61" i="9"/>
  <c r="H61" i="9"/>
  <c r="G61" i="9"/>
  <c r="F61" i="9"/>
  <c r="E61" i="9"/>
  <c r="D61" i="9"/>
  <c r="C61" i="9"/>
  <c r="L60" i="9"/>
  <c r="J60" i="9"/>
  <c r="H60" i="9"/>
  <c r="G60" i="9"/>
  <c r="F60" i="9"/>
  <c r="E60" i="9"/>
  <c r="D60" i="9"/>
  <c r="C60" i="9"/>
  <c r="L59" i="9"/>
  <c r="J59" i="9"/>
  <c r="H59" i="9"/>
  <c r="G59" i="9"/>
  <c r="F59" i="9"/>
  <c r="E59" i="9"/>
  <c r="D59" i="9"/>
  <c r="C59" i="9"/>
  <c r="L58" i="9"/>
  <c r="J58" i="9"/>
  <c r="H58" i="9"/>
  <c r="G58" i="9"/>
  <c r="F58" i="9"/>
  <c r="E58" i="9"/>
  <c r="D58" i="9"/>
  <c r="C58" i="9"/>
  <c r="L57" i="9"/>
  <c r="J57" i="9"/>
  <c r="H57" i="9"/>
  <c r="G57" i="9"/>
  <c r="F57" i="9"/>
  <c r="E57" i="9"/>
  <c r="D57" i="9"/>
  <c r="C57" i="9"/>
  <c r="L56" i="9"/>
  <c r="J56" i="9"/>
  <c r="H56" i="9"/>
  <c r="G56" i="9"/>
  <c r="F56" i="9"/>
  <c r="E56" i="9"/>
  <c r="D56" i="9"/>
  <c r="C56" i="9"/>
  <c r="L55" i="9"/>
  <c r="J55" i="9"/>
  <c r="H55" i="9"/>
  <c r="G55" i="9"/>
  <c r="F55" i="9"/>
  <c r="E55" i="9"/>
  <c r="D55" i="9"/>
  <c r="C55" i="9"/>
  <c r="L54" i="9"/>
  <c r="J54" i="9"/>
  <c r="H54" i="9"/>
  <c r="G54" i="9"/>
  <c r="F54" i="9"/>
  <c r="E54" i="9"/>
  <c r="D54" i="9"/>
  <c r="C54" i="9"/>
  <c r="L53" i="9"/>
  <c r="J53" i="9"/>
  <c r="H53" i="9"/>
  <c r="G53" i="9"/>
  <c r="F53" i="9"/>
  <c r="E53" i="9"/>
  <c r="D53" i="9"/>
  <c r="C53" i="9"/>
  <c r="L52" i="9"/>
  <c r="J52" i="9"/>
  <c r="H52" i="9"/>
  <c r="G52" i="9"/>
  <c r="F52" i="9"/>
  <c r="E52" i="9"/>
  <c r="D52" i="9"/>
  <c r="C52" i="9"/>
  <c r="L51" i="9"/>
  <c r="J51" i="9"/>
  <c r="H51" i="9"/>
  <c r="G51" i="9"/>
  <c r="F51" i="9"/>
  <c r="E51" i="9"/>
  <c r="K51" i="9" s="1"/>
  <c r="M51" i="9" s="1"/>
  <c r="D51" i="9"/>
  <c r="C51" i="9"/>
  <c r="L50" i="9"/>
  <c r="J50" i="9"/>
  <c r="H50" i="9"/>
  <c r="G50" i="9"/>
  <c r="F50" i="9"/>
  <c r="E50" i="9"/>
  <c r="D50" i="9"/>
  <c r="C50" i="9"/>
  <c r="L49" i="9"/>
  <c r="J49" i="9"/>
  <c r="H49" i="9"/>
  <c r="G49" i="9"/>
  <c r="F49" i="9"/>
  <c r="E49" i="9"/>
  <c r="D49" i="9"/>
  <c r="C49" i="9"/>
  <c r="L48" i="9"/>
  <c r="J48" i="9"/>
  <c r="H48" i="9"/>
  <c r="G48" i="9"/>
  <c r="F48" i="9"/>
  <c r="E48" i="9"/>
  <c r="D48" i="9"/>
  <c r="C48" i="9"/>
  <c r="L47" i="9"/>
  <c r="J47" i="9"/>
  <c r="H47" i="9"/>
  <c r="G47" i="9"/>
  <c r="F47" i="9"/>
  <c r="E47" i="9"/>
  <c r="D47" i="9"/>
  <c r="C47" i="9"/>
  <c r="L46" i="9"/>
  <c r="J46" i="9"/>
  <c r="H46" i="9"/>
  <c r="G46" i="9"/>
  <c r="F46" i="9"/>
  <c r="E46" i="9"/>
  <c r="D46" i="9"/>
  <c r="C46" i="9"/>
  <c r="L45" i="9"/>
  <c r="J45" i="9"/>
  <c r="H45" i="9"/>
  <c r="G45" i="9"/>
  <c r="F45" i="9"/>
  <c r="E45" i="9"/>
  <c r="D45" i="9"/>
  <c r="C45" i="9"/>
  <c r="L44" i="9"/>
  <c r="J44" i="9"/>
  <c r="H44" i="9"/>
  <c r="G44" i="9"/>
  <c r="F44" i="9"/>
  <c r="E44" i="9"/>
  <c r="K44" i="9" s="1"/>
  <c r="M44" i="9" s="1"/>
  <c r="D44" i="9"/>
  <c r="C44" i="9"/>
  <c r="L43" i="9"/>
  <c r="J43" i="9"/>
  <c r="H43" i="9"/>
  <c r="G43" i="9"/>
  <c r="F43" i="9"/>
  <c r="E43" i="9"/>
  <c r="D43" i="9"/>
  <c r="C43" i="9"/>
  <c r="L42" i="9"/>
  <c r="J42" i="9"/>
  <c r="H42" i="9"/>
  <c r="G42" i="9"/>
  <c r="F42" i="9"/>
  <c r="E42" i="9"/>
  <c r="D42" i="9"/>
  <c r="C42" i="9"/>
  <c r="L41" i="9"/>
  <c r="J41" i="9"/>
  <c r="H41" i="9"/>
  <c r="G41" i="9"/>
  <c r="F41" i="9"/>
  <c r="E41" i="9"/>
  <c r="D41" i="9"/>
  <c r="C41" i="9"/>
  <c r="L40" i="9"/>
  <c r="J40" i="9"/>
  <c r="H40" i="9"/>
  <c r="G40" i="9"/>
  <c r="F40" i="9"/>
  <c r="E40" i="9"/>
  <c r="D40" i="9"/>
  <c r="C40" i="9"/>
  <c r="L39" i="9"/>
  <c r="J39" i="9"/>
  <c r="H39" i="9"/>
  <c r="G39" i="9"/>
  <c r="F39" i="9"/>
  <c r="E39" i="9"/>
  <c r="K39" i="9" s="1"/>
  <c r="M39" i="9" s="1"/>
  <c r="D39" i="9"/>
  <c r="C39" i="9"/>
  <c r="L38" i="9"/>
  <c r="J38" i="9"/>
  <c r="H38" i="9"/>
  <c r="G38" i="9"/>
  <c r="F38" i="9"/>
  <c r="E38" i="9"/>
  <c r="D38" i="9"/>
  <c r="C38" i="9"/>
  <c r="L37" i="9"/>
  <c r="J37" i="9"/>
  <c r="H37" i="9"/>
  <c r="G37" i="9"/>
  <c r="F37" i="9"/>
  <c r="E37" i="9"/>
  <c r="D37" i="9"/>
  <c r="C37" i="9"/>
  <c r="L36" i="9"/>
  <c r="J36" i="9"/>
  <c r="H36" i="9"/>
  <c r="G36" i="9"/>
  <c r="F36" i="9"/>
  <c r="E36" i="9"/>
  <c r="D36" i="9"/>
  <c r="C36" i="9"/>
  <c r="L35" i="9"/>
  <c r="J35" i="9"/>
  <c r="H35" i="9"/>
  <c r="G35" i="9"/>
  <c r="F35" i="9"/>
  <c r="E35" i="9"/>
  <c r="D35" i="9"/>
  <c r="C35" i="9"/>
  <c r="L34" i="9"/>
  <c r="J34" i="9"/>
  <c r="H34" i="9"/>
  <c r="G34" i="9"/>
  <c r="F34" i="9"/>
  <c r="E34" i="9"/>
  <c r="D34" i="9"/>
  <c r="C34" i="9"/>
  <c r="L33" i="9"/>
  <c r="J33" i="9"/>
  <c r="H33" i="9"/>
  <c r="G33" i="9"/>
  <c r="F33" i="9"/>
  <c r="E33" i="9"/>
  <c r="D33" i="9"/>
  <c r="C33" i="9"/>
  <c r="L32" i="9"/>
  <c r="J32" i="9"/>
  <c r="H32" i="9"/>
  <c r="G32" i="9"/>
  <c r="F32" i="9"/>
  <c r="E32" i="9"/>
  <c r="D32" i="9"/>
  <c r="C32" i="9"/>
  <c r="L31" i="9"/>
  <c r="J31" i="9"/>
  <c r="H31" i="9"/>
  <c r="G31" i="9"/>
  <c r="F31" i="9"/>
  <c r="E31" i="9"/>
  <c r="D31" i="9"/>
  <c r="C31" i="9"/>
  <c r="L30" i="9"/>
  <c r="J30" i="9"/>
  <c r="H30" i="9"/>
  <c r="G30" i="9"/>
  <c r="F30" i="9"/>
  <c r="E30" i="9"/>
  <c r="D30" i="9"/>
  <c r="C30" i="9"/>
  <c r="L29" i="9"/>
  <c r="J29" i="9"/>
  <c r="H29" i="9"/>
  <c r="G29" i="9"/>
  <c r="F29" i="9"/>
  <c r="E29" i="9"/>
  <c r="D29" i="9"/>
  <c r="C29" i="9"/>
  <c r="L28" i="9"/>
  <c r="J28" i="9"/>
  <c r="H28" i="9"/>
  <c r="G28" i="9"/>
  <c r="F28" i="9"/>
  <c r="E28" i="9"/>
  <c r="D28" i="9"/>
  <c r="C28" i="9"/>
  <c r="L27" i="9"/>
  <c r="J27" i="9"/>
  <c r="H27" i="9"/>
  <c r="G27" i="9"/>
  <c r="F27" i="9"/>
  <c r="E27" i="9"/>
  <c r="D27" i="9"/>
  <c r="C27" i="9"/>
  <c r="L26" i="9"/>
  <c r="J26" i="9"/>
  <c r="H26" i="9"/>
  <c r="G26" i="9"/>
  <c r="F26" i="9"/>
  <c r="E26" i="9"/>
  <c r="D26" i="9"/>
  <c r="C26" i="9"/>
  <c r="L25" i="9"/>
  <c r="J25" i="9"/>
  <c r="H25" i="9"/>
  <c r="G25" i="9"/>
  <c r="F25" i="9"/>
  <c r="E25" i="9"/>
  <c r="D25" i="9"/>
  <c r="C25" i="9"/>
  <c r="L24" i="9"/>
  <c r="J24" i="9"/>
  <c r="H24" i="9"/>
  <c r="G24" i="9"/>
  <c r="F24" i="9"/>
  <c r="E24" i="9"/>
  <c r="D24" i="9"/>
  <c r="C24" i="9"/>
  <c r="L23" i="9"/>
  <c r="J23" i="9"/>
  <c r="H23" i="9"/>
  <c r="G23" i="9"/>
  <c r="F23" i="9"/>
  <c r="E23" i="9"/>
  <c r="D23" i="9"/>
  <c r="C23" i="9"/>
  <c r="L22" i="9"/>
  <c r="J22" i="9"/>
  <c r="H22" i="9"/>
  <c r="G22" i="9"/>
  <c r="F22" i="9"/>
  <c r="E22" i="9"/>
  <c r="D22" i="9"/>
  <c r="C22" i="9"/>
  <c r="L21" i="9"/>
  <c r="J21" i="9"/>
  <c r="H21" i="9"/>
  <c r="G21" i="9"/>
  <c r="F21" i="9"/>
  <c r="E21" i="9"/>
  <c r="K21" i="9" s="1"/>
  <c r="M21" i="9" s="1"/>
  <c r="D21" i="9"/>
  <c r="C21" i="9"/>
  <c r="L20" i="9"/>
  <c r="J20" i="9"/>
  <c r="H20" i="9"/>
  <c r="G20" i="9"/>
  <c r="F20" i="9"/>
  <c r="E20" i="9"/>
  <c r="D20" i="9"/>
  <c r="C20" i="9"/>
  <c r="L19" i="9"/>
  <c r="J19" i="9"/>
  <c r="H19" i="9"/>
  <c r="G19" i="9"/>
  <c r="F19" i="9"/>
  <c r="E19" i="9"/>
  <c r="K19" i="9" s="1"/>
  <c r="M19" i="9" s="1"/>
  <c r="D19" i="9"/>
  <c r="C19" i="9"/>
  <c r="L18" i="9"/>
  <c r="J18" i="9"/>
  <c r="H18" i="9"/>
  <c r="G18" i="9"/>
  <c r="F18" i="9"/>
  <c r="E18" i="9"/>
  <c r="D18" i="9"/>
  <c r="C18" i="9"/>
  <c r="L17" i="9"/>
  <c r="J17" i="9"/>
  <c r="H17" i="9"/>
  <c r="G17" i="9"/>
  <c r="F17" i="9"/>
  <c r="E17" i="9"/>
  <c r="D17" i="9"/>
  <c r="C17" i="9"/>
  <c r="L16" i="9"/>
  <c r="J16" i="9"/>
  <c r="H16" i="9"/>
  <c r="G16" i="9"/>
  <c r="F16" i="9"/>
  <c r="E16" i="9"/>
  <c r="D16" i="9"/>
  <c r="C16" i="9"/>
  <c r="L15" i="9"/>
  <c r="J15" i="9"/>
  <c r="H15" i="9"/>
  <c r="G15" i="9"/>
  <c r="F15" i="9"/>
  <c r="E15" i="9"/>
  <c r="D15" i="9"/>
  <c r="C15" i="9"/>
  <c r="L14" i="9"/>
  <c r="J14" i="9"/>
  <c r="H14" i="9"/>
  <c r="G14" i="9"/>
  <c r="F14" i="9"/>
  <c r="E14" i="9"/>
  <c r="D14" i="9"/>
  <c r="C14" i="9"/>
  <c r="L13" i="9"/>
  <c r="J13" i="9"/>
  <c r="H13" i="9"/>
  <c r="G13" i="9"/>
  <c r="F13" i="9"/>
  <c r="E13" i="9"/>
  <c r="D13" i="9"/>
  <c r="C13" i="9"/>
  <c r="L12" i="9"/>
  <c r="J12" i="9"/>
  <c r="H12" i="9"/>
  <c r="G12" i="9"/>
  <c r="F12" i="9"/>
  <c r="E12" i="9"/>
  <c r="D12" i="9"/>
  <c r="C12" i="9"/>
  <c r="L11" i="9"/>
  <c r="J11" i="9"/>
  <c r="H11" i="9"/>
  <c r="G11" i="9"/>
  <c r="F11" i="9"/>
  <c r="E11" i="9"/>
  <c r="D11" i="9"/>
  <c r="C11" i="9"/>
  <c r="L10" i="9"/>
  <c r="J10" i="9"/>
  <c r="H10" i="9"/>
  <c r="G10" i="9"/>
  <c r="F10" i="9"/>
  <c r="E10" i="9"/>
  <c r="D10" i="9"/>
  <c r="C10" i="9"/>
  <c r="L9" i="9"/>
  <c r="J9" i="9"/>
  <c r="H9" i="9"/>
  <c r="G9" i="9"/>
  <c r="F9" i="9"/>
  <c r="E9" i="9"/>
  <c r="D9" i="9"/>
  <c r="C9" i="9"/>
  <c r="L8" i="9"/>
  <c r="J8" i="9"/>
  <c r="H8" i="9"/>
  <c r="G8" i="9"/>
  <c r="F8" i="9"/>
  <c r="E8" i="9"/>
  <c r="D8" i="9"/>
  <c r="C8" i="9"/>
  <c r="L7" i="9"/>
  <c r="J7" i="9"/>
  <c r="H7" i="9"/>
  <c r="G7" i="9"/>
  <c r="F7" i="9"/>
  <c r="E7" i="9"/>
  <c r="D7" i="9"/>
  <c r="C7" i="9"/>
  <c r="L6" i="9"/>
  <c r="J6" i="9"/>
  <c r="H6" i="9"/>
  <c r="G6" i="9"/>
  <c r="F6" i="9"/>
  <c r="E6" i="9"/>
  <c r="D6" i="9"/>
  <c r="C6" i="9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C37" i="17"/>
  <c r="C23" i="17" s="1"/>
  <c r="B37" i="17"/>
  <c r="B25" i="17"/>
  <c r="C31" i="17"/>
  <c r="B31" i="17"/>
  <c r="C25" i="17"/>
  <c r="F13" i="18"/>
  <c r="G13" i="18"/>
  <c r="F14" i="18"/>
  <c r="G14" i="18"/>
  <c r="F15" i="18"/>
  <c r="G15" i="18"/>
  <c r="F16" i="18"/>
  <c r="G16" i="18"/>
  <c r="G12" i="18"/>
  <c r="F12" i="18"/>
  <c r="C15" i="17"/>
  <c r="B15" i="17"/>
  <c r="C9" i="17"/>
  <c r="B9" i="17"/>
  <c r="B7" i="17"/>
  <c r="F10" i="18"/>
  <c r="G10" i="18"/>
  <c r="F7" i="18"/>
  <c r="G7" i="18"/>
  <c r="F8" i="18"/>
  <c r="G8" i="18"/>
  <c r="F9" i="18"/>
  <c r="G9" i="18"/>
  <c r="G6" i="18"/>
  <c r="F6" i="18"/>
  <c r="C6" i="21"/>
  <c r="B6" i="21"/>
  <c r="C33" i="23"/>
  <c r="B7" i="23"/>
  <c r="C7" i="23"/>
  <c r="B23" i="23"/>
  <c r="C23" i="23"/>
  <c r="G10" i="19"/>
  <c r="G16" i="19"/>
  <c r="B6" i="24"/>
  <c r="C40" i="24"/>
  <c r="C20" i="24"/>
  <c r="K14" i="9" l="1"/>
  <c r="K53" i="9"/>
  <c r="M53" i="9" s="1"/>
  <c r="K15" i="9"/>
  <c r="M15" i="9" s="1"/>
  <c r="K26" i="9"/>
  <c r="M26" i="9" s="1"/>
  <c r="K46" i="9"/>
  <c r="M46" i="9" s="1"/>
  <c r="K12" i="9"/>
  <c r="M12" i="9" s="1"/>
  <c r="K40" i="9"/>
  <c r="M40" i="9" s="1"/>
  <c r="K43" i="9"/>
  <c r="M43" i="9" s="1"/>
  <c r="K61" i="9"/>
  <c r="M61" i="9" s="1"/>
  <c r="K6" i="9"/>
  <c r="K7" i="9"/>
  <c r="M7" i="9" s="1"/>
  <c r="K20" i="9"/>
  <c r="M20" i="9" s="1"/>
  <c r="K22" i="9"/>
  <c r="M22" i="9" s="1"/>
  <c r="K36" i="9"/>
  <c r="M36" i="9" s="1"/>
  <c r="K54" i="9"/>
  <c r="M54" i="9" s="1"/>
  <c r="K56" i="9"/>
  <c r="K65" i="9"/>
  <c r="M65" i="9" s="1"/>
  <c r="K8" i="9"/>
  <c r="M8" i="9" s="1"/>
  <c r="K23" i="9"/>
  <c r="M23" i="9" s="1"/>
  <c r="K28" i="9"/>
  <c r="M28" i="9" s="1"/>
  <c r="K31" i="9"/>
  <c r="M31" i="9" s="1"/>
  <c r="K32" i="9"/>
  <c r="M32" i="9" s="1"/>
  <c r="K33" i="9"/>
  <c r="M33" i="9" s="1"/>
  <c r="K38" i="9"/>
  <c r="M38" i="9" s="1"/>
  <c r="K42" i="9"/>
  <c r="M42" i="9" s="1"/>
  <c r="K50" i="9"/>
  <c r="M50" i="9" s="1"/>
  <c r="K55" i="9"/>
  <c r="M55" i="9" s="1"/>
  <c r="K58" i="9"/>
  <c r="M58" i="9" s="1"/>
  <c r="K60" i="9"/>
  <c r="M60" i="9" s="1"/>
  <c r="K63" i="9"/>
  <c r="M63" i="9" s="1"/>
  <c r="K10" i="9"/>
  <c r="M10" i="9" s="1"/>
  <c r="K11" i="9"/>
  <c r="K13" i="9"/>
  <c r="M13" i="9" s="1"/>
  <c r="K25" i="9"/>
  <c r="M25" i="9" s="1"/>
  <c r="K27" i="9"/>
  <c r="M27" i="9" s="1"/>
  <c r="K30" i="9"/>
  <c r="M30" i="9" s="1"/>
  <c r="K34" i="9"/>
  <c r="M34" i="9" s="1"/>
  <c r="K37" i="9"/>
  <c r="M37" i="9" s="1"/>
  <c r="K41" i="9"/>
  <c r="M41" i="9" s="1"/>
  <c r="K52" i="9"/>
  <c r="K57" i="9"/>
  <c r="M57" i="9" s="1"/>
  <c r="M56" i="9"/>
  <c r="K17" i="9"/>
  <c r="M17" i="9" s="1"/>
  <c r="K24" i="9"/>
  <c r="M24" i="9" s="1"/>
  <c r="K47" i="9"/>
  <c r="M47" i="9" s="1"/>
  <c r="K48" i="9"/>
  <c r="M48" i="9" s="1"/>
  <c r="B23" i="17"/>
  <c r="M11" i="9"/>
  <c r="K35" i="9"/>
  <c r="M35" i="9" s="1"/>
  <c r="K45" i="9"/>
  <c r="M45" i="9" s="1"/>
  <c r="K59" i="9"/>
  <c r="M59" i="9" s="1"/>
  <c r="C7" i="17"/>
  <c r="M14" i="9"/>
  <c r="K18" i="9"/>
  <c r="M18" i="9" s="1"/>
  <c r="K29" i="9"/>
  <c r="M29" i="9" s="1"/>
  <c r="K9" i="9"/>
  <c r="M9" i="9" s="1"/>
  <c r="K16" i="9"/>
  <c r="M16" i="9" s="1"/>
  <c r="K49" i="9"/>
  <c r="M49" i="9" s="1"/>
  <c r="M52" i="9"/>
  <c r="K62" i="9"/>
  <c r="M62" i="9" s="1"/>
  <c r="F16" i="19"/>
</calcChain>
</file>

<file path=xl/sharedStrings.xml><?xml version="1.0" encoding="utf-8"?>
<sst xmlns="http://schemas.openxmlformats.org/spreadsheetml/2006/main" count="3526" uniqueCount="468">
  <si>
    <t>Расчет лимитов подушевого финансирования амбулаторно-поликлинической помощи на Май 2017 года</t>
  </si>
  <si>
    <t xml:space="preserve">МО </t>
  </si>
  <si>
    <t>СМО</t>
  </si>
  <si>
    <t>СОГАЗ-МС</t>
  </si>
  <si>
    <t>РОСНО-МС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</si>
  <si>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</si>
  <si>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</si>
  <si>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</si>
  <si>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</si>
  <si>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</si>
  <si>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</si>
  <si>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</si>
  <si>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</si>
  <si>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</si>
  <si>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</si>
  <si>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</si>
  <si>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</si>
  <si>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</si>
  <si>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</si>
  <si>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</si>
  <si>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</si>
  <si>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</si>
  <si>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</si>
  <si>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</si>
  <si>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</si>
  <si>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</si>
  <si>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</si>
  <si>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</si>
  <si>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</si>
  <si>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</si>
  <si>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</si>
  <si>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</si>
  <si>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</si>
  <si>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</si>
  <si>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</si>
  <si>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</si>
  <si>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</si>
  <si>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</si>
  <si>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</si>
  <si>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</si>
  <si>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</si>
  <si>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</si>
  <si>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</si>
  <si>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</si>
  <si>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</si>
  <si>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</si>
  <si>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</si>
  <si>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</si>
  <si>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</si>
  <si>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</si>
  <si>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</si>
  <si>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</si>
  <si>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</si>
  <si>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</si>
  <si>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</si>
  <si>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</si>
  <si>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</si>
  <si>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</si>
  <si>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</si>
  <si>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</si>
  <si>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</si>
  <si>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</si>
  <si>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</si>
  <si>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</si>
  <si>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</si>
  <si>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</si>
  <si>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</si>
  <si>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</si>
  <si>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</si>
  <si>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</si>
  <si>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</si>
  <si>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</si>
  <si>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</si>
  <si>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</si>
  <si>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</si>
  <si>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</si>
  <si>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</si>
  <si>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</si>
  <si>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</si>
  <si>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Итого по области</t>
  </si>
  <si>
    <t xml:space="preserve">Лимит ПФ по СМО </t>
  </si>
  <si>
    <t>Численность прикрепленного на 1 число месяца по СМО →и по ПВГ ↓</t>
  </si>
  <si>
    <t>Вид медицинской помощи</t>
  </si>
  <si>
    <t>Утверждено на 2017 год</t>
  </si>
  <si>
    <t>Корректировка</t>
  </si>
  <si>
    <t>Утвердить с учетом корректировки</t>
  </si>
  <si>
    <t>ЗС</t>
  </si>
  <si>
    <t>руб.</t>
  </si>
  <si>
    <t xml:space="preserve">Корректировка объемов предоставления  скорой медицинской помощи(СМП) на 2017 год  для  ГБУЗ "Бугурусланская РБ» и ГБУЗ "ГБ" г.Бугуруслана. </t>
  </si>
  <si>
    <t>ГБУЗ "ГБ" г.Бугуруслана</t>
  </si>
  <si>
    <t>ГБУЗ "Бугурусланская РБ»</t>
  </si>
  <si>
    <t>1 квартал</t>
  </si>
  <si>
    <t>2 квартал</t>
  </si>
  <si>
    <t>3 квартал</t>
  </si>
  <si>
    <t>4 квартал</t>
  </si>
  <si>
    <t>ИТОГО</t>
  </si>
  <si>
    <t xml:space="preserve">Корректировка объемов предоставления стационарной медицинской (МРФ) помощи на 2017 год между кварталами и СМО для ГБУЗ "Бугурусланская РБ» по ходатайству медицинской организации. </t>
  </si>
  <si>
    <t>Наименование МО</t>
  </si>
  <si>
    <t>лимит</t>
  </si>
  <si>
    <t>Стационар (МРФ)</t>
  </si>
  <si>
    <t>ИНГОССТРАХ-М</t>
  </si>
  <si>
    <t>СОГАЗ-МЕД</t>
  </si>
  <si>
    <t>РГС-МЕДИЦИНА</t>
  </si>
  <si>
    <t>ОПМП на 2017 год с учетом корректировки</t>
  </si>
  <si>
    <t>ГБУЗ "Бугурусланская РБ»  Стационар(МРФ)</t>
  </si>
  <si>
    <t>ГАУЗ «БСМП» г. Новотроицка   Стационар(МУН)</t>
  </si>
  <si>
    <t>ГАУЗ «БСМП» г. Новотроицка</t>
  </si>
  <si>
    <t>Стационар (МУН)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</si>
  <si>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</si>
  <si>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</si>
  <si>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</si>
  <si>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</si>
  <si>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</si>
  <si>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</si>
  <si>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</si>
  <si>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</si>
  <si>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</si>
  <si>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</si>
  <si>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</si>
  <si>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</si>
  <si>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</si>
  <si>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</si>
  <si>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</si>
  <si>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</si>
  <si>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</si>
  <si>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</si>
  <si>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</si>
  <si>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</si>
  <si>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4 мес. 2017 года составляет - 33,22%, на детей  составляет -29,45%
** результат со значением "1" отражает наличие случаев АПП в отношении умерших граждан.</t>
  </si>
  <si>
    <t>Максимальный балл  по показателю - 5</t>
  </si>
  <si>
    <t>Кол-во прошедших дипансеризацию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</si>
  <si>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</si>
  <si>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</si>
  <si>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</si>
  <si>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</si>
  <si>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</si>
  <si>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</si>
  <si>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4 мес. 2017 года составляет - 0,1710 посещений на 1 жителя (взрослые); при нормативе  на год - 0,7319 посещений на 1 жителя (дети) целевой показатель за 4 мес. 2017 года составляет - 0,2440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</si>
  <si>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</si>
  <si>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</si>
  <si>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Частота вызовов скорой помощи ПН*</t>
  </si>
  <si>
    <t>* при нормативе на год - 0,304 посещений на 1 жителя (взрослые), целевой показатель за 4 мес. 2017 года составляет - 0,101 посещений на 1 жителя (взрослые); при нормативе  на год - 0,286 посещений на 1 жителя (дети) целевой показатель за 4 мес. 2017 года составляет - 0,0953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</si>
  <si>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</si>
  <si>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</si>
  <si>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 оценки уровня госпитализации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</si>
  <si>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</si>
  <si>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4 мес. 2017 года составляет - 0,0497 госпитализаций на 1 жителя (взрослые); при нормативе  на год - 0,158 госпитализаций на 1 жителя (дети) целевой показатель за 4 мес. 2017 года составляет - 0,0527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</si>
  <si>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</si>
  <si>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</si>
  <si>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</si>
  <si>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* За норматив принимается значение "лучшего"( 1),наибольшего результата в расчетном периоде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</si>
  <si>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</si>
  <si>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</si>
  <si>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</si>
  <si>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</si>
  <si>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</si>
  <si>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</si>
  <si>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</si>
  <si>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</si>
  <si>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</si>
  <si>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</si>
  <si>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</si>
  <si>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</si>
  <si>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</si>
  <si>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</si>
  <si>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</si>
  <si>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</si>
  <si>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</si>
  <si>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</si>
  <si>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</si>
  <si>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</si>
  <si>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</si>
  <si>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</si>
  <si>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</si>
  <si>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</si>
  <si>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Оренбургский филиал ОАО "Страховая компания "Согаз-мед"</t>
  </si>
  <si>
    <t xml:space="preserve">Филиал "Оренбург-Росно-МС" ОАО Страховая компания "Росно-МС" 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</si>
  <si>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</si>
  <si>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</si>
  <si>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Ф-л ООО "РГС-МЕДИЦИНА" В Оренбургской области</t>
  </si>
  <si>
    <t xml:space="preserve">Расчет суммы премии, подлежащей распределению  по итогам работы медицинских организаций - балансодержателей за апрель 2017 года </t>
  </si>
  <si>
    <t xml:space="preserve">Приложение 1.10 к протоколу заседания  Комиссии по разработке ТП ОМС №11 от 30.05.2017г.   </t>
  </si>
  <si>
    <t>Остаток премиального фонда по МО-балансодержателям за март 2017г. после оценки результатов и выплаты СМО, рублей</t>
  </si>
  <si>
    <t>Сумма премиального фонда за апрель 2017г., рублей</t>
  </si>
  <si>
    <t xml:space="preserve">Итого премиальный фонд к распределению 
по итогам работы за апрель 2017г.,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</si>
  <si>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</si>
  <si>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Приложение 1.11 к протоколу заседания  Комиссии по разработке ТП ОМС №11 от 30.05.2017г.   </t>
  </si>
  <si>
    <t>Расчет премиальных сумм по итогам работы амбулаторной службы медицинских организаций – балансодержателей 
за апрель 2017 года в разрезе страховых медицинских организаций</t>
  </si>
  <si>
    <t xml:space="preserve">Премиальный фонд к распределению 
по итогам работы за апрель 2017г., рублей </t>
  </si>
  <si>
    <t xml:space="preserve">Итого сумма премии к выплате
по итогам работы  за апрель 2017г., рублей </t>
  </si>
  <si>
    <t>СПРАВОЧНО
переходящий на май 2017г.  остаток</t>
  </si>
  <si>
    <t>1 полугодие</t>
  </si>
  <si>
    <t>2 полугодие</t>
  </si>
  <si>
    <t>Утверждено на         2017 год</t>
  </si>
  <si>
    <t xml:space="preserve">Корректировка объемов предоставления  медицинской помощи на 2017 год между I и II полугодиями  для АО "Санаторий "Строитель"  по ходатайству медицинской организации. </t>
  </si>
  <si>
    <t>Приложение 6 к протоколу заседания Комиссии по разработке ТП ОМС № 11 от 30.05.2017 г.</t>
  </si>
  <si>
    <t xml:space="preserve"> Корректировка объемов предоставления  высокотехнологичной медицинской помощи  на 2017 год  </t>
  </si>
  <si>
    <t>Наименование медицинской организации</t>
  </si>
  <si>
    <t>Вид МП</t>
  </si>
  <si>
    <t>Наименование профиля ВМП</t>
  </si>
  <si>
    <t>№ группы ВМП</t>
  </si>
  <si>
    <t xml:space="preserve">Утверждено на 2017 г. </t>
  </si>
  <si>
    <t xml:space="preserve">Корректировка 
</t>
  </si>
  <si>
    <t>Утвердить  с учетом корректировки</t>
  </si>
  <si>
    <t>ГБУЗ «Оренбургская областная клиническая больница»</t>
  </si>
  <si>
    <t>ВМП</t>
  </si>
  <si>
    <t>Урология</t>
  </si>
  <si>
    <t>Государственное бюджетное учреждение здравоохранения «Городская клиническая больница №1» города Оренбурга</t>
  </si>
  <si>
    <t>Абдоминальная хирургия</t>
  </si>
  <si>
    <t>Государственное автономное учреждение здравоохранения «Городская клиническая больница им. Н.И. Пирогова» г. Оренбурга</t>
  </si>
  <si>
    <t>Нейрохирургия</t>
  </si>
  <si>
    <t>ГБУЗ "Бузулукская больница скорой медицинской помощи"</t>
  </si>
  <si>
    <t>Неонатология</t>
  </si>
  <si>
    <t>Государственное автономное учреждение здравоохранения "Городская больница №3" города Орска</t>
  </si>
  <si>
    <t>НУЗ "Отделенческая клиническая больница на станции Оренбург ОАО "РЖД"</t>
  </si>
  <si>
    <t>Травматология и ортопедия</t>
  </si>
  <si>
    <t>Государственное автономное учреждение здравоохранения «Оренбургская областная клиническая больница № 2»</t>
  </si>
  <si>
    <t>к</t>
  </si>
  <si>
    <t>Приложение  7  к протоколу заседания Комиссии по разработке ТП ОМС №11 от 30.05.2017 г.</t>
  </si>
  <si>
    <t>Стационар   (мед. реабилитация)</t>
  </si>
  <si>
    <t>Приложение 6.1 к протоколу заседания Комиссии по разработке ТП ОМС № 11 от 30.05.2017 г.</t>
  </si>
  <si>
    <t>Корректировка объемов предоставления  медицинской помощи на 2017 год между I и II полугодиями  для АО "Санаторий "Строитель"  по ходатайству медицинской организации.</t>
  </si>
  <si>
    <t>Медреабилитация стационар (МРФ)</t>
  </si>
  <si>
    <t>Приложение 7.1 к протоколу заседания Комиссии по разработке ТП ОМС № 11 от 30.05.2017 г.</t>
  </si>
  <si>
    <t xml:space="preserve">Корректировка объемов предоставления  высокотехнологичной медицинской помощи  на 2017 год  </t>
  </si>
  <si>
    <t>ВМП Урология 38</t>
  </si>
  <si>
    <t>ВМП Абдоминальная хирургия 1</t>
  </si>
  <si>
    <t>ВМП Нейрохирургия 11</t>
  </si>
  <si>
    <t>ВМП Неонатология 15</t>
  </si>
  <si>
    <t>ВМП Травматология и ортопедия 36</t>
  </si>
  <si>
    <t>ВМП Неонатология 14</t>
  </si>
  <si>
    <t>ВМП Онкология 16</t>
  </si>
  <si>
    <t>1 квартал 2017 г.</t>
  </si>
  <si>
    <t>2 квартал 2017 г.</t>
  </si>
  <si>
    <t>3 квартал 2017 г.</t>
  </si>
  <si>
    <t>4 квартал 2017 г.</t>
  </si>
  <si>
    <t>СТАЦИОНАР (МРФ)</t>
  </si>
  <si>
    <t>СТАЦИОНАРОЗАМЕЩЕНИЕ (МРФ)</t>
  </si>
  <si>
    <t xml:space="preserve">Корректировка объемов предоставления стационарной и стационарозамещающей медицинской помощи (включая ВМП) на 2017 год между кварталами для ГБУЗ «Орский онкологический диспансер» по ходатайству медицинской организации. </t>
  </si>
  <si>
    <t>Приложение 5 к протоколу заседания Комиссии по разработке ТП ОМС № 11 от 30.05.2017 г.</t>
  </si>
  <si>
    <t>Утверждено на 2017г.</t>
  </si>
  <si>
    <t>Утверждено на 2017г. после корректировки</t>
  </si>
  <si>
    <t>ГБУЗ "Орский онкологический диспансер"</t>
  </si>
  <si>
    <t>Приложение 1.1 к протоколу заседания Комиссии по разработке ТП ОМС № 11 от 30.05.2017 г.</t>
  </si>
  <si>
    <t>* при нормативе на год - 5,559 посещений на 1 жителя (взрослые), целевой показатель за 4 мес. 2017 года составляет - 1,853 посещений на 1 жителя (взрослые) 11,887 посещений на 1 жителя (дети), целевой показатель за 4  мес. составляет -3,9623 посещений на 1 жителя (взрослые).
** результат со значением "1" отражает наличие случаев АПП в отношении умерших граждан.</t>
  </si>
  <si>
    <t>Приложение 1.2 к протоколу заседания Комиссии по разработке ТП ОМС № 11 от 30.05.2017 г.</t>
  </si>
  <si>
    <t>Приложение 1.3 к протоколу заседания Комиссии по разработке ТП ОМС № 11 от 30.05.2017 г.</t>
  </si>
  <si>
    <t>Приложение 1.4 к протоколу заседания Комиссии по разработке ТП ОМС № 11 от 30.05.2017 г.</t>
  </si>
  <si>
    <t>Приложение 1.5 к протоколу заседания Комиссии по разработке ТП ОМС № 11 от 30.05.2017 г.</t>
  </si>
  <si>
    <t>Приложение 5.1 к протоколу заседания Комиссии по разработке ТП ОМС № 11 от 30.05.2017 г.</t>
  </si>
  <si>
    <t>Стационарозамещение (МРФ)</t>
  </si>
  <si>
    <t>Приложение 1.6 к протоколу заседания Комиссии по разработке ТП ОМС № 11 от 30.05.2017 г.</t>
  </si>
  <si>
    <t>Приложение 1.9 к протоколу заседания Комиссии по разработке ТП ОМС № 11 от 30.05.2017 г.</t>
  </si>
  <si>
    <t>Приложение 1.8 к протоколу заседания Комиссии по разработке ТП ОМС № 11 от 30.05.2017 г.</t>
  </si>
  <si>
    <t>Приложение 1.7 к протоколу заседания Комиссии по разработке ТП ОМС № 11 от 30.05.2017 г.</t>
  </si>
  <si>
    <t>Расчёт общего количества баллов по всем целевым показателям и % премиальной части.</t>
  </si>
  <si>
    <t>Приложение 4.1 к протоколу заседания Комиссии по разработке ТП ОМС № 11 от 30.05.2017 г.</t>
  </si>
  <si>
    <t xml:space="preserve"> </t>
  </si>
  <si>
    <t>Корректировка объемов предоставления стационарной медицинской помощи на 2017 год между кварталами для ГБУЗ "Бугурусланская РБ» и ГАУЗ "БСМП" г. Новотроицка по ходатайству МО.</t>
  </si>
  <si>
    <t>Приложение 3 к протоколу заседания Комиссии по разработке ТП ОМС № 11 от 30.05.2017 г.</t>
  </si>
  <si>
    <t>Приложение 4 к протоколу заседания Комиссии по разработке ТП ОМС № 11 от 30.05.2017 г.</t>
  </si>
  <si>
    <t>Приложение 8 к протоколу  заседания Комиссии по разработке ТП ОМС №11 от 30.05.2017г.</t>
  </si>
  <si>
    <t>Ожидаемые объемы предоставления медицинской помощи на 2017 год утвержденные решениями комиссии по разработке территориальной программы обязательного медицинского страхования от 29.12.2016 и от 30.01.2017 (с учетом изменений) в разрезе профилей, врачебных специальностей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</si>
  <si>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</si>
  <si>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</si>
  <si>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</si>
  <si>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ОРЕНБУРГ ОБЛ. ДКБ (560003)</t>
  </si>
  <si>
    <t>ОБЛАСТНОЙ СОЛЬ-ИЛЕЦКИЙ ЦЕНТР МЕД. РЕАБИЛИТАЦИИ (560004)</t>
  </si>
  <si>
    <t>ОРЕНБУРГ ОБЛ.КЛИНИЧ.СТОМАТ.ПОЛ-КА (560005)</t>
  </si>
  <si>
    <t>ОРЕНБУРГ ФИЛ.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</si>
  <si>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</si>
  <si>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</si>
  <si>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</si>
  <si>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</si>
  <si>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ОБЛ. ЦЕНТР ОХРАНЫ ЗДОРОВЬЯ СЕМЬИ И РЕПРОДУКЦИИ (560015)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</si>
  <si>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</si>
  <si>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</si>
  <si>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</si>
  <si>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</si>
  <si>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</si>
  <si>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</si>
  <si>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</si>
  <si>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</si>
  <si>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</si>
  <si>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</si>
  <si>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</si>
  <si>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ОРЕНБУРГ ГБУЗ СТОМАТ.  ПОЛ-КА №1 (560028)</t>
  </si>
  <si>
    <t>ОРЕНБУРГ ГАУЗ  СТОМАТ. ПОЛ-КА  №2 (560029)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</si>
  <si>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</si>
  <si>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</si>
  <si>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</si>
  <si>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</si>
  <si>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</si>
  <si>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</si>
  <si>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</si>
  <si>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</si>
  <si>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</si>
  <si>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</si>
  <si>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</si>
  <si>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</si>
  <si>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</si>
  <si>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БУЗУЛУКСКАЯ ГБ (560049)</t>
  </si>
  <si>
    <t>БУЗУЛУКСКАЯ ГБ № 1 (560050)</t>
  </si>
  <si>
    <t>БУЗУЛУКСКАЯ РБ (560051)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</si>
  <si>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</si>
  <si>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</si>
  <si>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</si>
  <si>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</si>
  <si>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</si>
  <si>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</si>
  <si>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</si>
  <si>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</si>
  <si>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</si>
  <si>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</si>
  <si>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</si>
  <si>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</si>
  <si>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</si>
  <si>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</si>
  <si>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</si>
  <si>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</si>
  <si>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</si>
  <si>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</si>
  <si>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</si>
  <si>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</si>
  <si>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</si>
  <si>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</si>
  <si>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</si>
  <si>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</si>
  <si>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</si>
  <si>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</si>
  <si>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</si>
  <si>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</si>
  <si>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</si>
  <si>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</si>
  <si>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</si>
  <si>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</si>
  <si>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</si>
  <si>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</si>
  <si>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ОКБ НА СТ. ОРЕНБУРГ (560086)</t>
  </si>
  <si>
    <t>ОРСКАЯ УБ НА СТ. ОРСК (560087)</t>
  </si>
  <si>
    <t>БУЗУЛУКСКАЯ УЗЛ.  Б-ЦА НА СТ.  БУЗУЛУК (560088)</t>
  </si>
  <si>
    <t>АБДУЛИНСКАЯ УЗЛ. ПОЛ-КА НА СТ. АБДУЛИНО (560089)</t>
  </si>
  <si>
    <t>ОРЕНБУРГ АО СП СОЛНЕЧНЫЙ (560090)</t>
  </si>
  <si>
    <t>ОРЕНБУРГ АО САНАТОРИЙ СТРОИТЕЛЬ (560091)</t>
  </si>
  <si>
    <t>ОРСК ГУП САНАТОРИЙ ЮЖНЫЙ УРАЛ (560095)</t>
  </si>
  <si>
    <t>ОРЕНБУРГ ФИЛИАЛ № 3 ФГКУ "426 ВГ" МО РФ (560096)</t>
  </si>
  <si>
    <t>ФКУЗ МСЧ-56 ФСИН РОССИИ 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</si>
  <si>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</si>
  <si>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</si>
  <si>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</si>
  <si>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</si>
  <si>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ДЕНТАЛИКА (на ул.Чкалова) (560105)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</si>
  <si>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</si>
  <si>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</si>
  <si>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</si>
  <si>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</si>
  <si>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</si>
  <si>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</si>
  <si>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</si>
  <si>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</si>
  <si>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</si>
  <si>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</si>
  <si>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</si>
  <si>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ЕВРОДЕНТ ПЛЮС (560132)</t>
  </si>
  <si>
    <t>МРФ</t>
  </si>
  <si>
    <t>МУН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</si>
  <si>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</si>
  <si>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</si>
  <si>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</si>
  <si>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</si>
  <si>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</si>
  <si>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</si>
  <si>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</si>
  <si>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</si>
  <si>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</si>
  <si>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</si>
  <si>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</si>
  <si>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</si>
  <si>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</si>
  <si>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</si>
  <si>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</si>
  <si>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</si>
  <si>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</si>
  <si>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</si>
  <si>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</si>
  <si>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</si>
  <si>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</si>
  <si>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</si>
  <si>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</si>
  <si>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</si>
  <si>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</si>
  <si>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</si>
  <si>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</si>
  <si>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</si>
  <si>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</si>
  <si>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</si>
  <si>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</si>
  <si>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</si>
  <si>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</si>
  <si>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</si>
  <si>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</si>
  <si>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</si>
  <si>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Акушерство и гинекология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</si>
  <si>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</si>
  <si>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</si>
  <si>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</si>
  <si>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</si>
  <si>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</si>
  <si>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</si>
  <si>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</si>
  <si>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</si>
  <si>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</si>
  <si>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</si>
  <si>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</si>
  <si>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</si>
  <si>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</si>
  <si>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</si>
  <si>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</si>
  <si>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</si>
  <si>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</si>
  <si>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</si>
  <si>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</si>
  <si>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</si>
  <si>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</si>
  <si>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медицинкая помощь, вызовы</t>
  </si>
  <si>
    <t>ДЕНТА ЛЭНД (560135)</t>
  </si>
  <si>
    <t>ИНТЭКО (560137)</t>
  </si>
  <si>
    <t>ОРЕНСТОМ (560138)</t>
  </si>
  <si>
    <t>СТОМКИТ (560139)</t>
  </si>
  <si>
    <t>ДЕНТАЛИКА (на ул. Гаранькина) (560143)</t>
  </si>
  <si>
    <t>ЕВРОМЕДЦЕНТР (560145)</t>
  </si>
  <si>
    <t>МАГИ-СТОМ (560146)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</si>
  <si>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</si>
  <si>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</si>
  <si>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</si>
  <si>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</si>
  <si>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</si>
  <si>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</si>
  <si>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</si>
  <si>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</si>
  <si>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АРТ-ДЕНТ (560164)</t>
  </si>
  <si>
    <t>РОМА (560165)</t>
  </si>
  <si>
    <t>ДОБРЫЙ СТОМАТОЛОГ (560166)</t>
  </si>
  <si>
    <t>СТМ КЛИНИК (560167)</t>
  </si>
  <si>
    <t>ВСЕ СВОИ (560171)</t>
  </si>
  <si>
    <t>МИЛА ДЕНТА (560172)</t>
  </si>
  <si>
    <t>НОВОДЕНТ (560175)</t>
  </si>
  <si>
    <t>ДУБОВАЯ РОЩА  САНАТОРИЙ (560177)</t>
  </si>
  <si>
    <t>ЭСТЕДЕНТ  ООО (560184)</t>
  </si>
  <si>
    <t>ДЕНТА-ЛЮКС  ООО (560186)</t>
  </si>
  <si>
    <t>ОБЛАСТНОЙ ЦЕНТР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</si>
  <si>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</si>
  <si>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</si>
  <si>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</si>
  <si>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</si>
  <si>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НЬЮ ЛАЙФ  ООО ЦКТ (560209)</t>
  </si>
  <si>
    <t>МЕДИСТОМ  ООО (560210)</t>
  </si>
  <si>
    <t>ТАМАРА  ООО (560211)</t>
  </si>
  <si>
    <t>ФАМИЛИЯ  ООО СК (560212)</t>
  </si>
  <si>
    <t>БУЗУЛУКСКАЯ БОЛЬНИЦА СКОРОЙ МЕДИЦИНСКОЙ ПОМОЩИ (560214)</t>
  </si>
  <si>
    <t>Приложение 2 к протоколу заседания Комиссии по разработке ТП ОМС № 11 от 30.05.2017 г.</t>
  </si>
  <si>
    <t>х</t>
  </si>
  <si>
    <t>Оренбургский ф-л ОАО "СК "Согаз-мед"</t>
  </si>
  <si>
    <t xml:space="preserve">Ф-л "Оренбург-Росно-МС" ОАО СК "Росно-МС" </t>
  </si>
  <si>
    <t xml:space="preserve">Ф-л ООО "СК"Ингосстрах-М" в г.Оренбурге </t>
  </si>
  <si>
    <t>Ф-л ЗАО "МАСК "МАКС-М" в г.Оренбурге</t>
  </si>
  <si>
    <t>Ф-л ООО "РГС-МЕДИЦИНА" В Оренб.обл.</t>
  </si>
  <si>
    <t>Охват амбулаторной помощью ПН, ранее  госпитализированного с диагнозом инфаркт/инсульт( в течение одного месяца после выписки из стационаров)*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</si>
</sst>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#,##0.0"/>
    <numFmt numFmtId="165" formatCode="0.000"/>
    <numFmt numFmtId="166" formatCode="0.0000"/>
    <numFmt numFmtId="167" formatCode="#,##0.0000"/>
    <numFmt numFmtId="168" formatCode="#,##0.000"/>
  </numFmts>
  <fonts count="47" x14ac:knownFonts="1"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1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8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Arial"/>
      <family val="2"/>
    </font>
    <font>
      <b/>
      <sz val="8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  <charset val="204"/>
    </font>
    <font>
      <b/>
      <sz val="7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">
    <xf numFmtId="0" fontId="0" fillId="0" borderId="0"/>
    <xf numFmtId="0" fontId="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</cellStyleXfs>
  <cellXfs count="387">
    <xf numFmtId="0" fontId="0" fillId="0" borderId="0" xfId="0"/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 textRotation="90"/>
    </xf>
    <xf numFmtId="3" fontId="0" fillId="6" borderId="1" xfId="0" applyNumberFormat="1" applyFont="1" applyFill="1" applyBorder="1" applyAlignment="1">
      <alignment horizontal="right" vertical="center"/>
    </xf>
    <xf numFmtId="1" fontId="0" fillId="6" borderId="1" xfId="0" applyNumberFormat="1" applyFont="1" applyFill="1" applyBorder="1" applyAlignment="1">
      <alignment horizontal="right" vertical="center"/>
    </xf>
    <xf numFmtId="3" fontId="0" fillId="7" borderId="1" xfId="0" applyNumberFormat="1" applyFont="1" applyFill="1" applyBorder="1" applyAlignment="1">
      <alignment horizontal="right" vertical="center"/>
    </xf>
    <xf numFmtId="0" fontId="0" fillId="8" borderId="1" xfId="0" applyNumberFormat="1" applyFont="1" applyFill="1" applyBorder="1" applyAlignment="1">
      <alignment horizontal="left" vertical="center"/>
    </xf>
    <xf numFmtId="0" fontId="0" fillId="8" borderId="1" xfId="0" applyNumberFormat="1" applyFont="1" applyFill="1" applyBorder="1" applyAlignment="1">
      <alignment horizontal="center" vertical="center"/>
    </xf>
    <xf numFmtId="3" fontId="0" fillId="8" borderId="1" xfId="0" applyNumberFormat="1" applyFont="1" applyFill="1" applyBorder="1" applyAlignment="1">
      <alignment horizontal="right" vertical="center"/>
    </xf>
    <xf numFmtId="1" fontId="0" fillId="8" borderId="1" xfId="0" applyNumberFormat="1" applyFont="1" applyFill="1" applyBorder="1" applyAlignment="1">
      <alignment horizontal="right" vertical="center"/>
    </xf>
    <xf numFmtId="0" fontId="34" fillId="0" borderId="1" xfId="0" applyFont="1" applyBorder="1" applyAlignment="1">
      <alignment horizontal="center" vertical="center" wrapText="1"/>
    </xf>
    <xf numFmtId="0" fontId="34" fillId="9" borderId="1" xfId="0" applyFont="1" applyFill="1" applyBorder="1" applyAlignment="1">
      <alignment horizontal="center"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/>
    <xf numFmtId="1" fontId="36" fillId="0" borderId="1" xfId="0" applyNumberFormat="1" applyFont="1" applyBorder="1"/>
    <xf numFmtId="3" fontId="11" fillId="0" borderId="3" xfId="9" applyNumberFormat="1" applyFont="1" applyFill="1" applyBorder="1" applyAlignment="1">
      <alignment horizontal="center" vertical="center" wrapText="1"/>
    </xf>
    <xf numFmtId="3" fontId="10" fillId="0" borderId="3" xfId="9" applyNumberFormat="1" applyFont="1" applyFill="1" applyBorder="1" applyAlignment="1">
      <alignment horizontal="center" vertical="center" wrapText="1"/>
    </xf>
    <xf numFmtId="0" fontId="8" fillId="0" borderId="1" xfId="7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4" fillId="0" borderId="2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5" fillId="0" borderId="1" xfId="9" applyNumberFormat="1" applyFont="1" applyFill="1" applyBorder="1" applyAlignment="1">
      <alignment horizontal="left" vertical="top" wrapText="1" indent="2"/>
    </xf>
    <xf numFmtId="0" fontId="4" fillId="0" borderId="0" xfId="1" applyFont="1" applyBorder="1" applyAlignment="1">
      <alignment wrapText="1"/>
    </xf>
    <xf numFmtId="1" fontId="9" fillId="4" borderId="1" xfId="8" applyNumberFormat="1" applyFont="1" applyFill="1" applyBorder="1" applyAlignment="1">
      <alignment horizontal="right" vertical="top" wrapText="1"/>
    </xf>
    <xf numFmtId="4" fontId="9" fillId="4" borderId="1" xfId="8" applyNumberFormat="1" applyFont="1" applyFill="1" applyBorder="1" applyAlignment="1">
      <alignment horizontal="right" vertical="top" wrapText="1"/>
    </xf>
    <xf numFmtId="1" fontId="8" fillId="4" borderId="1" xfId="8" applyNumberFormat="1" applyFont="1" applyFill="1" applyBorder="1" applyAlignment="1">
      <alignment horizontal="right" vertical="top" wrapText="1"/>
    </xf>
    <xf numFmtId="4" fontId="8" fillId="4" borderId="1" xfId="8" applyNumberFormat="1" applyFont="1" applyFill="1" applyBorder="1" applyAlignment="1">
      <alignment horizontal="right" vertical="top" wrapText="1"/>
    </xf>
    <xf numFmtId="0" fontId="0" fillId="0" borderId="1" xfId="0" applyBorder="1"/>
    <xf numFmtId="3" fontId="0" fillId="0" borderId="1" xfId="0" applyNumberFormat="1" applyBorder="1"/>
    <xf numFmtId="3" fontId="36" fillId="0" borderId="1" xfId="0" applyNumberFormat="1" applyFont="1" applyBorder="1"/>
    <xf numFmtId="0" fontId="15" fillId="0" borderId="1" xfId="0" applyFont="1" applyBorder="1"/>
    <xf numFmtId="3" fontId="15" fillId="0" borderId="1" xfId="0" applyNumberFormat="1" applyFont="1" applyBorder="1"/>
    <xf numFmtId="3" fontId="37" fillId="0" borderId="1" xfId="0" applyNumberFormat="1" applyFont="1" applyBorder="1"/>
    <xf numFmtId="0" fontId="37" fillId="0" borderId="1" xfId="0" applyFont="1" applyBorder="1"/>
    <xf numFmtId="1" fontId="37" fillId="0" borderId="1" xfId="0" applyNumberFormat="1" applyFont="1" applyBorder="1"/>
    <xf numFmtId="1" fontId="36" fillId="4" borderId="1" xfId="0" applyNumberFormat="1" applyFont="1" applyFill="1" applyBorder="1" applyAlignment="1">
      <alignment horizontal="right" wrapText="1"/>
    </xf>
    <xf numFmtId="3" fontId="36" fillId="4" borderId="1" xfId="0" applyNumberFormat="1" applyFont="1" applyFill="1" applyBorder="1" applyAlignment="1">
      <alignment horizontal="right" wrapText="1"/>
    </xf>
    <xf numFmtId="1" fontId="37" fillId="4" borderId="1" xfId="0" applyNumberFormat="1" applyFont="1" applyFill="1" applyBorder="1" applyAlignment="1">
      <alignment horizontal="right" wrapText="1"/>
    </xf>
    <xf numFmtId="3" fontId="37" fillId="4" borderId="1" xfId="0" applyNumberFormat="1" applyFont="1" applyFill="1" applyBorder="1" applyAlignment="1">
      <alignment horizontal="right" wrapText="1"/>
    </xf>
    <xf numFmtId="0" fontId="34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165" fontId="0" fillId="0" borderId="0" xfId="0" applyNumberFormat="1"/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7" fillId="0" borderId="4" xfId="0" applyFont="1" applyBorder="1" applyAlignment="1">
      <alignment wrapText="1"/>
    </xf>
    <xf numFmtId="0" fontId="18" fillId="5" borderId="1" xfId="5" applyNumberFormat="1" applyFont="1" applyFill="1" applyBorder="1" applyAlignment="1">
      <alignment horizontal="left" vertical="center" wrapText="1"/>
    </xf>
    <xf numFmtId="0" fontId="18" fillId="5" borderId="1" xfId="5" applyNumberFormat="1" applyFont="1" applyFill="1" applyBorder="1" applyAlignment="1">
      <alignment horizontal="center" vertical="center" wrapText="1"/>
    </xf>
    <xf numFmtId="4" fontId="18" fillId="5" borderId="1" xfId="5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/>
    </xf>
    <xf numFmtId="0" fontId="18" fillId="0" borderId="1" xfId="5" applyNumberFormat="1" applyFont="1" applyBorder="1" applyAlignment="1">
      <alignment horizontal="left" wrapText="1"/>
    </xf>
    <xf numFmtId="0" fontId="18" fillId="0" borderId="1" xfId="5" applyNumberFormat="1" applyFont="1" applyBorder="1" applyAlignment="1">
      <alignment wrapText="1"/>
    </xf>
    <xf numFmtId="3" fontId="4" fillId="0" borderId="1" xfId="0" applyNumberFormat="1" applyFont="1" applyBorder="1"/>
    <xf numFmtId="3" fontId="18" fillId="4" borderId="1" xfId="4" applyNumberFormat="1" applyFont="1" applyFill="1" applyBorder="1" applyAlignment="1">
      <alignment horizontal="right"/>
    </xf>
    <xf numFmtId="165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1" fontId="17" fillId="0" borderId="1" xfId="0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/>
    <xf numFmtId="0" fontId="18" fillId="0" borderId="2" xfId="5" applyNumberFormat="1" applyFont="1" applyBorder="1" applyAlignment="1">
      <alignment horizontal="left" wrapText="1"/>
    </xf>
    <xf numFmtId="1" fontId="17" fillId="0" borderId="5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 wrapText="1"/>
    </xf>
    <xf numFmtId="2" fontId="4" fillId="0" borderId="1" xfId="0" applyNumberFormat="1" applyFont="1" applyBorder="1"/>
    <xf numFmtId="0" fontId="4" fillId="0" borderId="2" xfId="0" applyFont="1" applyBorder="1" applyAlignment="1"/>
    <xf numFmtId="0" fontId="4" fillId="0" borderId="1" xfId="0" applyFont="1" applyBorder="1" applyAlignment="1">
      <alignment horizontal="right"/>
    </xf>
    <xf numFmtId="1" fontId="17" fillId="0" borderId="5" xfId="0" applyNumberFormat="1" applyFont="1" applyBorder="1" applyAlignment="1">
      <alignment horizontal="right"/>
    </xf>
    <xf numFmtId="0" fontId="4" fillId="0" borderId="5" xfId="0" applyFont="1" applyBorder="1"/>
    <xf numFmtId="0" fontId="4" fillId="0" borderId="0" xfId="0" applyFont="1"/>
    <xf numFmtId="3" fontId="0" fillId="0" borderId="0" xfId="0" applyNumberFormat="1"/>
    <xf numFmtId="1" fontId="4" fillId="0" borderId="0" xfId="0" applyNumberFormat="1" applyFont="1" applyAlignment="1">
      <alignment horizontal="center"/>
    </xf>
    <xf numFmtId="3" fontId="19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vertical="center" wrapText="1"/>
    </xf>
    <xf numFmtId="167" fontId="4" fillId="0" borderId="1" xfId="0" applyNumberFormat="1" applyFont="1" applyBorder="1"/>
    <xf numFmtId="4" fontId="4" fillId="0" borderId="1" xfId="0" applyNumberFormat="1" applyFont="1" applyBorder="1" applyAlignment="1"/>
    <xf numFmtId="1" fontId="17" fillId="0" borderId="1" xfId="0" applyNumberFormat="1" applyFont="1" applyBorder="1" applyAlignment="1">
      <alignment horizontal="right"/>
    </xf>
    <xf numFmtId="3" fontId="4" fillId="0" borderId="2" xfId="0" applyNumberFormat="1" applyFont="1" applyBorder="1"/>
    <xf numFmtId="4" fontId="4" fillId="0" borderId="2" xfId="0" applyNumberFormat="1" applyFont="1" applyBorder="1"/>
    <xf numFmtId="4" fontId="4" fillId="0" borderId="2" xfId="0" applyNumberFormat="1" applyFont="1" applyBorder="1" applyAlignment="1"/>
    <xf numFmtId="1" fontId="4" fillId="0" borderId="5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6" fontId="0" fillId="0" borderId="0" xfId="0" applyNumberFormat="1"/>
    <xf numFmtId="166" fontId="4" fillId="0" borderId="0" xfId="0" applyNumberFormat="1" applyFont="1"/>
    <xf numFmtId="0" fontId="20" fillId="0" borderId="0" xfId="0" applyFont="1" applyAlignment="1">
      <alignment horizontal="left"/>
    </xf>
    <xf numFmtId="3" fontId="4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0" fillId="0" borderId="0" xfId="0" applyAlignment="1"/>
    <xf numFmtId="3" fontId="18" fillId="9" borderId="1" xfId="5" applyNumberFormat="1" applyFont="1" applyFill="1" applyBorder="1" applyAlignment="1">
      <alignment horizontal="center" vertical="center" wrapText="1"/>
    </xf>
    <xf numFmtId="0" fontId="0" fillId="9" borderId="0" xfId="0" applyFill="1"/>
    <xf numFmtId="3" fontId="4" fillId="9" borderId="1" xfId="2" applyNumberFormat="1" applyFont="1" applyFill="1" applyBorder="1" applyAlignment="1"/>
    <xf numFmtId="10" fontId="4" fillId="0" borderId="1" xfId="3" applyNumberFormat="1" applyFont="1" applyBorder="1" applyAlignment="1"/>
    <xf numFmtId="167" fontId="0" fillId="0" borderId="1" xfId="0" applyNumberFormat="1" applyBorder="1"/>
    <xf numFmtId="4" fontId="0" fillId="0" borderId="1" xfId="0" applyNumberFormat="1" applyBorder="1"/>
    <xf numFmtId="3" fontId="17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3" applyFont="1" applyBorder="1" applyAlignment="1">
      <alignment horizontal="right" wrapText="1"/>
    </xf>
    <xf numFmtId="3" fontId="4" fillId="0" borderId="1" xfId="3" applyNumberFormat="1" applyFont="1" applyFill="1" applyBorder="1"/>
    <xf numFmtId="0" fontId="4" fillId="0" borderId="1" xfId="0" applyFont="1" applyBorder="1"/>
    <xf numFmtId="10" fontId="0" fillId="0" borderId="0" xfId="0" applyNumberFormat="1"/>
    <xf numFmtId="0" fontId="20" fillId="0" borderId="0" xfId="0" applyFont="1"/>
    <xf numFmtId="0" fontId="20" fillId="0" borderId="0" xfId="0" applyFont="1" applyAlignment="1">
      <alignment wrapText="1"/>
    </xf>
    <xf numFmtId="168" fontId="0" fillId="0" borderId="0" xfId="0" applyNumberFormat="1"/>
    <xf numFmtId="0" fontId="0" fillId="0" borderId="0" xfId="0" applyAlignment="1">
      <alignment horizontal="center"/>
    </xf>
    <xf numFmtId="0" fontId="4" fillId="0" borderId="1" xfId="0" applyFont="1" applyBorder="1" applyAlignment="1"/>
    <xf numFmtId="168" fontId="4" fillId="0" borderId="0" xfId="0" applyNumberFormat="1" applyFont="1"/>
    <xf numFmtId="0" fontId="4" fillId="5" borderId="1" xfId="0" applyFont="1" applyFill="1" applyBorder="1" applyAlignment="1">
      <alignment horizontal="center" vertical="center" wrapText="1"/>
    </xf>
    <xf numFmtId="0" fontId="21" fillId="0" borderId="1" xfId="5" applyNumberFormat="1" applyFont="1" applyBorder="1" applyAlignment="1">
      <alignment horizontal="left" wrapText="1"/>
    </xf>
    <xf numFmtId="0" fontId="21" fillId="0" borderId="1" xfId="5" applyNumberFormat="1" applyFont="1" applyBorder="1" applyAlignment="1">
      <alignment wrapText="1"/>
    </xf>
    <xf numFmtId="3" fontId="22" fillId="0" borderId="1" xfId="5" applyNumberFormat="1" applyFont="1" applyBorder="1" applyAlignment="1">
      <alignment wrapText="1"/>
    </xf>
    <xf numFmtId="3" fontId="23" fillId="0" borderId="1" xfId="0" applyNumberFormat="1" applyFont="1" applyBorder="1" applyAlignment="1">
      <alignment wrapText="1"/>
    </xf>
    <xf numFmtId="4" fontId="23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3" fontId="24" fillId="0" borderId="1" xfId="0" applyNumberFormat="1" applyFont="1" applyBorder="1" applyAlignment="1"/>
    <xf numFmtId="10" fontId="24" fillId="0" borderId="1" xfId="0" applyNumberFormat="1" applyFont="1" applyBorder="1" applyAlignment="1"/>
    <xf numFmtId="2" fontId="4" fillId="0" borderId="0" xfId="0" applyNumberFormat="1" applyFont="1" applyAlignment="1">
      <alignment wrapText="1"/>
    </xf>
    <xf numFmtId="10" fontId="4" fillId="0" borderId="0" xfId="0" applyNumberFormat="1" applyFont="1"/>
    <xf numFmtId="0" fontId="0" fillId="10" borderId="1" xfId="0" applyFill="1" applyBorder="1"/>
    <xf numFmtId="0" fontId="18" fillId="5" borderId="6" xfId="5" applyNumberFormat="1" applyFont="1" applyFill="1" applyBorder="1" applyAlignment="1">
      <alignment horizontal="center" vertical="center" wrapText="1"/>
    </xf>
    <xf numFmtId="2" fontId="18" fillId="5" borderId="3" xfId="5" applyNumberFormat="1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horizontal="right"/>
    </xf>
    <xf numFmtId="4" fontId="24" fillId="0" borderId="1" xfId="0" applyNumberFormat="1" applyFont="1" applyBorder="1" applyAlignment="1">
      <alignment horizontal="right"/>
    </xf>
    <xf numFmtId="4" fontId="24" fillId="10" borderId="1" xfId="0" applyNumberFormat="1" applyFont="1" applyFill="1" applyBorder="1" applyAlignment="1">
      <alignment horizontal="right"/>
    </xf>
    <xf numFmtId="4" fontId="24" fillId="9" borderId="1" xfId="0" applyNumberFormat="1" applyFont="1" applyFill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left" wrapText="1"/>
    </xf>
    <xf numFmtId="0" fontId="4" fillId="0" borderId="0" xfId="6" applyFont="1" applyFill="1"/>
    <xf numFmtId="0" fontId="4" fillId="0" borderId="0" xfId="6" applyFont="1" applyFill="1" applyAlignment="1">
      <alignment wrapText="1"/>
    </xf>
    <xf numFmtId="0" fontId="4" fillId="0" borderId="0" xfId="6" applyFont="1" applyFill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right" vertical="center" wrapText="1"/>
    </xf>
    <xf numFmtId="3" fontId="17" fillId="3" borderId="1" xfId="6" applyNumberFormat="1" applyFont="1" applyFill="1" applyBorder="1" applyAlignment="1">
      <alignment horizontal="right" vertical="center" wrapText="1"/>
    </xf>
    <xf numFmtId="3" fontId="21" fillId="4" borderId="1" xfId="0" applyNumberFormat="1" applyFont="1" applyFill="1" applyBorder="1" applyAlignment="1">
      <alignment horizontal="center" vertical="center" wrapText="1"/>
    </xf>
    <xf numFmtId="3" fontId="28" fillId="5" borderId="1" xfId="0" applyNumberFormat="1" applyFont="1" applyFill="1" applyBorder="1" applyAlignment="1">
      <alignment horizontal="center" vertical="center" wrapText="1"/>
    </xf>
    <xf numFmtId="3" fontId="4" fillId="6" borderId="1" xfId="6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7" fillId="0" borderId="0" xfId="6" applyFont="1" applyFill="1"/>
    <xf numFmtId="0" fontId="17" fillId="0" borderId="0" xfId="6" applyFont="1" applyFill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3" fontId="17" fillId="2" borderId="1" xfId="6" applyNumberFormat="1" applyFont="1" applyFill="1" applyBorder="1" applyAlignment="1">
      <alignment horizontal="right" vertical="center" wrapText="1"/>
    </xf>
    <xf numFmtId="3" fontId="17" fillId="6" borderId="1" xfId="6" applyNumberFormat="1" applyFont="1" applyFill="1" applyBorder="1" applyAlignment="1">
      <alignment horizontal="right" vertical="center" wrapText="1"/>
    </xf>
    <xf numFmtId="2" fontId="17" fillId="3" borderId="1" xfId="6" applyNumberFormat="1" applyFont="1" applyFill="1" applyBorder="1" applyAlignment="1">
      <alignment horizontal="center" vertical="center" wrapText="1"/>
    </xf>
    <xf numFmtId="3" fontId="17" fillId="0" borderId="1" xfId="6" applyNumberFormat="1" applyFont="1" applyFill="1" applyBorder="1" applyAlignment="1">
      <alignment horizontal="right" vertical="center" wrapText="1"/>
    </xf>
    <xf numFmtId="3" fontId="29" fillId="5" borderId="6" xfId="5" applyNumberFormat="1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2" fontId="30" fillId="5" borderId="6" xfId="0" applyNumberFormat="1" applyFont="1" applyFill="1" applyBorder="1" applyAlignment="1">
      <alignment horizontal="center" vertical="center" wrapText="1"/>
    </xf>
    <xf numFmtId="4" fontId="30" fillId="5" borderId="6" xfId="5" applyNumberFormat="1" applyFont="1" applyFill="1" applyBorder="1" applyAlignment="1">
      <alignment horizontal="center" vertical="center" wrapText="1"/>
    </xf>
    <xf numFmtId="4" fontId="29" fillId="5" borderId="6" xfId="5" applyNumberFormat="1" applyFont="1" applyFill="1" applyBorder="1" applyAlignment="1">
      <alignment horizontal="center" vertical="center" wrapText="1"/>
    </xf>
    <xf numFmtId="0" fontId="30" fillId="0" borderId="0" xfId="0" applyFont="1"/>
    <xf numFmtId="167" fontId="4" fillId="0" borderId="0" xfId="0" applyNumberFormat="1" applyFont="1" applyBorder="1"/>
    <xf numFmtId="3" fontId="1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3" fontId="34" fillId="0" borderId="1" xfId="10" applyNumberFormat="1" applyFont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center" vertical="center" wrapText="1"/>
    </xf>
    <xf numFmtId="0" fontId="5" fillId="0" borderId="0" xfId="1" applyFont="1"/>
    <xf numFmtId="0" fontId="12" fillId="0" borderId="0" xfId="1" applyFont="1"/>
    <xf numFmtId="0" fontId="5" fillId="0" borderId="0" xfId="1" applyFont="1" applyAlignment="1">
      <alignment vertical="center" wrapText="1"/>
    </xf>
    <xf numFmtId="0" fontId="3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3" fontId="5" fillId="4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4" fontId="5" fillId="0" borderId="1" xfId="11" applyNumberFormat="1" applyFont="1" applyBorder="1" applyAlignment="1">
      <alignment horizontal="center" vertical="center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11" applyNumberFormat="1" applyFont="1" applyBorder="1" applyAlignment="1">
      <alignment horizontal="center" vertical="center"/>
    </xf>
    <xf numFmtId="3" fontId="12" fillId="0" borderId="0" xfId="1" applyNumberFormat="1" applyFont="1"/>
    <xf numFmtId="0" fontId="9" fillId="0" borderId="1" xfId="7" applyNumberFormat="1" applyFont="1" applyBorder="1" applyAlignment="1">
      <alignment horizontal="center" vertical="center" wrapText="1"/>
    </xf>
    <xf numFmtId="0" fontId="32" fillId="0" borderId="0" xfId="0" applyFont="1"/>
    <xf numFmtId="3" fontId="40" fillId="9" borderId="1" xfId="0" applyNumberFormat="1" applyFont="1" applyFill="1" applyBorder="1" applyAlignment="1">
      <alignment horizontal="center" vertical="center" wrapText="1"/>
    </xf>
    <xf numFmtId="4" fontId="40" fillId="9" borderId="1" xfId="0" applyNumberFormat="1" applyFont="1" applyFill="1" applyBorder="1" applyAlignment="1">
      <alignment horizontal="center" vertical="center" wrapText="1"/>
    </xf>
    <xf numFmtId="0" fontId="40" fillId="9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left" vertical="top" wrapText="1" indent="1"/>
    </xf>
    <xf numFmtId="1" fontId="9" fillId="4" borderId="1" xfId="0" applyNumberFormat="1" applyFont="1" applyFill="1" applyBorder="1" applyAlignment="1">
      <alignment horizontal="right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/>
    <xf numFmtId="0" fontId="8" fillId="4" borderId="1" xfId="0" applyNumberFormat="1" applyFont="1" applyFill="1" applyBorder="1" applyAlignment="1">
      <alignment horizontal="left" wrapText="1"/>
    </xf>
    <xf numFmtId="1" fontId="8" fillId="4" borderId="1" xfId="0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9" fillId="4" borderId="1" xfId="0" applyNumberFormat="1" applyFont="1" applyFill="1" applyBorder="1" applyAlignment="1">
      <alignment wrapText="1"/>
    </xf>
    <xf numFmtId="0" fontId="9" fillId="4" borderId="1" xfId="0" applyNumberFormat="1" applyFont="1" applyFill="1" applyBorder="1" applyAlignment="1">
      <alignment horizontal="left" wrapText="1"/>
    </xf>
    <xf numFmtId="3" fontId="9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" fontId="9" fillId="4" borderId="1" xfId="0" applyNumberFormat="1" applyFont="1" applyFill="1" applyBorder="1" applyAlignment="1">
      <alignment horizontal="center" wrapText="1"/>
    </xf>
    <xf numFmtId="3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0" fontId="34" fillId="0" borderId="0" xfId="0" applyFont="1" applyAlignment="1">
      <alignment horizontal="center" vertical="center" wrapText="1"/>
    </xf>
    <xf numFmtId="4" fontId="29" fillId="5" borderId="1" xfId="5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/>
    </xf>
    <xf numFmtId="1" fontId="30" fillId="0" borderId="1" xfId="0" applyNumberFormat="1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/>
    </xf>
    <xf numFmtId="3" fontId="0" fillId="11" borderId="1" xfId="0" applyNumberFormat="1" applyFont="1" applyFill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 wrapText="1"/>
    </xf>
    <xf numFmtId="3" fontId="12" fillId="0" borderId="3" xfId="9" applyNumberFormat="1" applyFont="1" applyFill="1" applyBorder="1" applyAlignment="1">
      <alignment horizontal="center" vertical="center" wrapText="1"/>
    </xf>
    <xf numFmtId="3" fontId="33" fillId="0" borderId="3" xfId="9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3" fillId="0" borderId="14" xfId="0" applyFont="1" applyBorder="1" applyAlignment="1">
      <alignment horizontal="left" vertical="center" wrapText="1"/>
    </xf>
    <xf numFmtId="3" fontId="43" fillId="0" borderId="14" xfId="0" applyNumberFormat="1" applyFont="1" applyBorder="1" applyAlignment="1">
      <alignment horizontal="right" vertical="center"/>
    </xf>
    <xf numFmtId="0" fontId="43" fillId="0" borderId="14" xfId="0" applyFont="1" applyBorder="1" applyAlignment="1">
      <alignment horizontal="right" vertical="center"/>
    </xf>
    <xf numFmtId="1" fontId="43" fillId="0" borderId="14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right" vertical="center"/>
    </xf>
    <xf numFmtId="1" fontId="0" fillId="0" borderId="14" xfId="0" applyNumberFormat="1" applyBorder="1" applyAlignment="1">
      <alignment horizontal="right" vertical="center"/>
    </xf>
    <xf numFmtId="3" fontId="0" fillId="0" borderId="14" xfId="0" applyNumberFormat="1" applyBorder="1" applyAlignment="1">
      <alignment horizontal="right" vertical="center"/>
    </xf>
    <xf numFmtId="0" fontId="44" fillId="0" borderId="14" xfId="0" applyFont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12" applyAlignment="1">
      <alignment horizontal="right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14" fillId="0" borderId="6" xfId="9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wrapText="1"/>
    </xf>
    <xf numFmtId="0" fontId="3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3" fillId="0" borderId="3" xfId="9" applyNumberFormat="1" applyFont="1" applyFill="1" applyBorder="1" applyAlignment="1">
      <alignment horizontal="center" vertical="center" wrapText="1"/>
    </xf>
    <xf numFmtId="164" fontId="33" fillId="0" borderId="8" xfId="9" applyNumberFormat="1" applyFont="1" applyFill="1" applyBorder="1" applyAlignment="1">
      <alignment horizontal="center" vertical="center" wrapText="1"/>
    </xf>
    <xf numFmtId="164" fontId="12" fillId="0" borderId="9" xfId="9" applyNumberFormat="1" applyFont="1" applyFill="1" applyBorder="1" applyAlignment="1">
      <alignment horizontal="center" vertical="center" wrapText="1"/>
    </xf>
    <xf numFmtId="164" fontId="12" fillId="0" borderId="10" xfId="9" applyNumberFormat="1" applyFont="1" applyFill="1" applyBorder="1" applyAlignment="1">
      <alignment horizontal="center" vertical="center" wrapText="1"/>
    </xf>
    <xf numFmtId="164" fontId="12" fillId="0" borderId="11" xfId="9" applyNumberFormat="1" applyFont="1" applyFill="1" applyBorder="1" applyAlignment="1">
      <alignment horizontal="center" vertical="center" wrapText="1"/>
    </xf>
    <xf numFmtId="164" fontId="12" fillId="0" borderId="12" xfId="9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 wrapText="1"/>
    </xf>
    <xf numFmtId="0" fontId="10" fillId="0" borderId="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164" fontId="10" fillId="0" borderId="3" xfId="9" applyNumberFormat="1" applyFont="1" applyFill="1" applyBorder="1" applyAlignment="1">
      <alignment horizontal="center" vertical="center" wrapText="1"/>
    </xf>
    <xf numFmtId="164" fontId="10" fillId="0" borderId="8" xfId="9" applyNumberFormat="1" applyFont="1" applyFill="1" applyBorder="1" applyAlignment="1">
      <alignment horizontal="center" vertical="center" wrapText="1"/>
    </xf>
    <xf numFmtId="164" fontId="11" fillId="0" borderId="9" xfId="9" applyNumberFormat="1" applyFont="1" applyFill="1" applyBorder="1" applyAlignment="1">
      <alignment horizontal="center" vertical="center" wrapText="1"/>
    </xf>
    <xf numFmtId="164" fontId="11" fillId="0" borderId="10" xfId="9" applyNumberFormat="1" applyFont="1" applyFill="1" applyBorder="1" applyAlignment="1">
      <alignment horizontal="center" vertical="center" wrapText="1"/>
    </xf>
    <xf numFmtId="164" fontId="11" fillId="0" borderId="11" xfId="9" applyNumberFormat="1" applyFont="1" applyFill="1" applyBorder="1" applyAlignment="1">
      <alignment horizontal="center" vertical="center" wrapText="1"/>
    </xf>
    <xf numFmtId="164" fontId="11" fillId="0" borderId="12" xfId="9" applyNumberFormat="1" applyFont="1" applyFill="1" applyBorder="1" applyAlignment="1">
      <alignment horizontal="center" vertical="center" wrapText="1"/>
    </xf>
    <xf numFmtId="0" fontId="41" fillId="7" borderId="6" xfId="0" applyFont="1" applyFill="1" applyBorder="1" applyAlignment="1">
      <alignment horizontal="left" vertical="center" wrapText="1"/>
    </xf>
    <xf numFmtId="0" fontId="41" fillId="7" borderId="7" xfId="0" applyFont="1" applyFill="1" applyBorder="1" applyAlignment="1">
      <alignment horizontal="left" vertical="center" wrapText="1"/>
    </xf>
    <xf numFmtId="0" fontId="41" fillId="7" borderId="5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12" fillId="0" borderId="0" xfId="1" applyFont="1" applyBorder="1" applyAlignment="1">
      <alignment horizontal="right" wrapText="1"/>
    </xf>
    <xf numFmtId="0" fontId="42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4" fillId="9" borderId="3" xfId="0" applyNumberFormat="1" applyFont="1" applyFill="1" applyBorder="1" applyAlignment="1">
      <alignment horizontal="center" vertical="center" wrapText="1"/>
    </xf>
    <xf numFmtId="0" fontId="34" fillId="9" borderId="2" xfId="0" applyNumberFormat="1" applyFont="1" applyFill="1" applyBorder="1" applyAlignment="1">
      <alignment horizontal="center" vertical="center" wrapText="1"/>
    </xf>
    <xf numFmtId="164" fontId="10" fillId="0" borderId="6" xfId="9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textRotation="90" wrapText="1"/>
    </xf>
    <xf numFmtId="0" fontId="0" fillId="0" borderId="8" xfId="0" applyNumberFormat="1" applyFont="1" applyBorder="1" applyAlignment="1">
      <alignment horizontal="center" vertical="center" textRotation="90" wrapText="1"/>
    </xf>
    <xf numFmtId="0" fontId="0" fillId="0" borderId="2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0" fillId="8" borderId="3" xfId="0" applyNumberFormat="1" applyFont="1" applyFill="1" applyBorder="1" applyAlignment="1">
      <alignment horizontal="center" vertical="center" wrapText="1"/>
    </xf>
    <xf numFmtId="0" fontId="0" fillId="8" borderId="8" xfId="0" applyNumberFormat="1" applyFont="1" applyFill="1" applyBorder="1" applyAlignment="1">
      <alignment horizontal="center" vertical="center" wrapText="1"/>
    </xf>
    <xf numFmtId="0" fontId="0" fillId="8" borderId="2" xfId="0" applyNumberFormat="1" applyFont="1" applyFill="1" applyBorder="1" applyAlignment="1">
      <alignment horizontal="center" vertical="center" wrapText="1"/>
    </xf>
    <xf numFmtId="0" fontId="0" fillId="8" borderId="1" xfId="0" applyNumberFormat="1" applyFont="1" applyFill="1" applyBorder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left" wrapText="1"/>
    </xf>
    <xf numFmtId="0" fontId="0" fillId="0" borderId="11" xfId="0" applyNumberFormat="1" applyFont="1" applyBorder="1" applyAlignment="1">
      <alignment horizontal="left" wrapText="1"/>
    </xf>
    <xf numFmtId="0" fontId="0" fillId="0" borderId="12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4" fillId="0" borderId="0" xfId="1" applyFont="1" applyFill="1" applyAlignment="1">
      <alignment horizontal="right" wrapText="1"/>
    </xf>
    <xf numFmtId="0" fontId="4" fillId="0" borderId="6" xfId="6" applyFont="1" applyFill="1" applyBorder="1" applyAlignment="1">
      <alignment horizontal="center" vertical="center" wrapText="1"/>
    </xf>
    <xf numFmtId="0" fontId="4" fillId="0" borderId="7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17" fillId="2" borderId="3" xfId="6" applyFont="1" applyFill="1" applyBorder="1" applyAlignment="1">
      <alignment horizontal="center" vertical="center" wrapText="1"/>
    </xf>
    <xf numFmtId="0" fontId="17" fillId="2" borderId="2" xfId="6" applyFont="1" applyFill="1" applyBorder="1" applyAlignment="1">
      <alignment horizontal="center" vertical="center" wrapText="1"/>
    </xf>
    <xf numFmtId="0" fontId="17" fillId="0" borderId="1" xfId="6" applyFont="1" applyFill="1" applyBorder="1"/>
    <xf numFmtId="0" fontId="17" fillId="0" borderId="0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46" fillId="3" borderId="3" xfId="6" applyFont="1" applyFill="1" applyBorder="1" applyAlignment="1">
      <alignment horizontal="center" vertical="center" wrapText="1"/>
    </xf>
    <xf numFmtId="0" fontId="46" fillId="3" borderId="2" xfId="6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5" fillId="3" borderId="6" xfId="6" applyFont="1" applyFill="1" applyBorder="1" applyAlignment="1">
      <alignment horizontal="center" vertical="center" wrapText="1"/>
    </xf>
    <xf numFmtId="0" fontId="45" fillId="3" borderId="7" xfId="6" applyFont="1" applyFill="1" applyBorder="1" applyAlignment="1">
      <alignment horizontal="center" vertical="center" wrapText="1"/>
    </xf>
    <xf numFmtId="0" fontId="45" fillId="3" borderId="5" xfId="6" applyFont="1" applyFill="1" applyBorder="1" applyAlignment="1">
      <alignment horizontal="center" vertical="center" wrapText="1"/>
    </xf>
    <xf numFmtId="0" fontId="15" fillId="3" borderId="1" xfId="6" applyFont="1" applyFill="1" applyBorder="1" applyAlignment="1">
      <alignment horizontal="center" vertical="center" wrapText="1"/>
    </xf>
    <xf numFmtId="0" fontId="45" fillId="5" borderId="1" xfId="6" applyFont="1" applyFill="1" applyBorder="1" applyAlignment="1">
      <alignment horizontal="center" vertical="center" wrapText="1"/>
    </xf>
    <xf numFmtId="0" fontId="15" fillId="5" borderId="1" xfId="6" applyFont="1" applyFill="1" applyBorder="1" applyAlignment="1">
      <alignment horizontal="center" vertical="center" wrapText="1"/>
    </xf>
    <xf numFmtId="0" fontId="45" fillId="2" borderId="1" xfId="6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5" borderId="1" xfId="5" applyNumberFormat="1" applyFont="1" applyFill="1" applyBorder="1" applyAlignment="1">
      <alignment horizontal="left" wrapText="1"/>
    </xf>
    <xf numFmtId="0" fontId="4" fillId="10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7" fillId="0" borderId="4" xfId="0" applyFont="1" applyBorder="1" applyAlignment="1">
      <alignment horizontal="left" wrapText="1"/>
    </xf>
    <xf numFmtId="0" fontId="18" fillId="5" borderId="3" xfId="5" applyNumberFormat="1" applyFont="1" applyFill="1" applyBorder="1" applyAlignment="1">
      <alignment horizontal="center" vertical="center" wrapText="1"/>
    </xf>
    <xf numFmtId="0" fontId="18" fillId="5" borderId="2" xfId="5" applyNumberFormat="1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2" fontId="30" fillId="5" borderId="6" xfId="0" applyNumberFormat="1" applyFont="1" applyFill="1" applyBorder="1" applyAlignment="1">
      <alignment horizontal="center" vertical="center" wrapText="1"/>
    </xf>
    <xf numFmtId="2" fontId="30" fillId="5" borderId="5" xfId="0" applyNumberFormat="1" applyFont="1" applyFill="1" applyBorder="1" applyAlignment="1">
      <alignment horizontal="center" vertical="center" wrapText="1"/>
    </xf>
    <xf numFmtId="4" fontId="30" fillId="5" borderId="6" xfId="5" applyNumberFormat="1" applyFont="1" applyFill="1" applyBorder="1" applyAlignment="1">
      <alignment horizontal="center" vertical="center" wrapText="1"/>
    </xf>
    <xf numFmtId="4" fontId="30" fillId="5" borderId="5" xfId="5" applyNumberFormat="1" applyFont="1" applyFill="1" applyBorder="1" applyAlignment="1">
      <alignment horizontal="center" vertical="center" wrapText="1"/>
    </xf>
    <xf numFmtId="4" fontId="29" fillId="5" borderId="6" xfId="5" applyNumberFormat="1" applyFont="1" applyFill="1" applyBorder="1" applyAlignment="1">
      <alignment horizontal="center" vertical="center" wrapText="1"/>
    </xf>
    <xf numFmtId="4" fontId="29" fillId="5" borderId="5" xfId="5" applyNumberFormat="1" applyFont="1" applyFill="1" applyBorder="1" applyAlignment="1">
      <alignment horizontal="center" vertical="center" wrapText="1"/>
    </xf>
    <xf numFmtId="1" fontId="29" fillId="5" borderId="6" xfId="5" applyNumberFormat="1" applyFont="1" applyFill="1" applyBorder="1" applyAlignment="1">
      <alignment horizontal="center" vertical="center" wrapText="1"/>
    </xf>
    <xf numFmtId="1" fontId="29" fillId="5" borderId="5" xfId="5" applyNumberFormat="1" applyFont="1" applyFill="1" applyBorder="1" applyAlignment="1">
      <alignment horizontal="center" vertical="center" wrapText="1"/>
    </xf>
    <xf numFmtId="0" fontId="29" fillId="5" borderId="3" xfId="5" applyNumberFormat="1" applyFont="1" applyFill="1" applyBorder="1" applyAlignment="1">
      <alignment horizontal="center" vertical="center" wrapText="1"/>
    </xf>
    <xf numFmtId="0" fontId="29" fillId="5" borderId="2" xfId="5" applyNumberFormat="1" applyFont="1" applyFill="1" applyBorder="1" applyAlignment="1">
      <alignment horizontal="center" vertical="center" wrapText="1"/>
    </xf>
    <xf numFmtId="3" fontId="29" fillId="5" borderId="6" xfId="5" applyNumberFormat="1" applyFont="1" applyFill="1" applyBorder="1" applyAlignment="1">
      <alignment horizontal="center" vertical="center" wrapText="1"/>
    </xf>
    <xf numFmtId="3" fontId="29" fillId="5" borderId="5" xfId="5" applyNumberFormat="1" applyFont="1" applyFill="1" applyBorder="1" applyAlignment="1">
      <alignment horizontal="center" vertical="center" wrapText="1"/>
    </xf>
    <xf numFmtId="3" fontId="18" fillId="5" borderId="6" xfId="5" applyNumberFormat="1" applyFont="1" applyFill="1" applyBorder="1" applyAlignment="1">
      <alignment horizontal="center" vertical="center" wrapText="1"/>
    </xf>
    <xf numFmtId="3" fontId="18" fillId="5" borderId="5" xfId="5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2" fontId="4" fillId="5" borderId="6" xfId="0" applyNumberFormat="1" applyFont="1" applyFill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 wrapText="1"/>
    </xf>
    <xf numFmtId="4" fontId="4" fillId="5" borderId="6" xfId="5" applyNumberFormat="1" applyFont="1" applyFill="1" applyBorder="1" applyAlignment="1">
      <alignment horizontal="center" vertical="center" wrapText="1"/>
    </xf>
    <xf numFmtId="4" fontId="4" fillId="5" borderId="5" xfId="5" applyNumberFormat="1" applyFont="1" applyFill="1" applyBorder="1" applyAlignment="1">
      <alignment horizontal="center" vertical="center" wrapText="1"/>
    </xf>
    <xf numFmtId="4" fontId="18" fillId="5" borderId="6" xfId="5" applyNumberFormat="1" applyFont="1" applyFill="1" applyBorder="1" applyAlignment="1">
      <alignment horizontal="center" vertical="center" wrapText="1"/>
    </xf>
    <xf numFmtId="4" fontId="18" fillId="5" borderId="5" xfId="5" applyNumberFormat="1" applyFont="1" applyFill="1" applyBorder="1" applyAlignment="1">
      <alignment horizontal="center" vertical="center" wrapText="1"/>
    </xf>
    <xf numFmtId="1" fontId="18" fillId="5" borderId="6" xfId="5" applyNumberFormat="1" applyFont="1" applyFill="1" applyBorder="1" applyAlignment="1">
      <alignment horizontal="center" vertical="center" wrapText="1"/>
    </xf>
    <xf numFmtId="1" fontId="18" fillId="5" borderId="5" xfId="5" applyNumberFormat="1" applyFont="1" applyFill="1" applyBorder="1" applyAlignment="1">
      <alignment horizontal="center" vertical="center" wrapText="1"/>
    </xf>
    <xf numFmtId="0" fontId="18" fillId="5" borderId="1" xfId="5" applyNumberFormat="1" applyFont="1" applyFill="1" applyBorder="1" applyAlignment="1">
      <alignment horizontal="center" vertical="center" wrapText="1"/>
    </xf>
    <xf numFmtId="1" fontId="18" fillId="5" borderId="1" xfId="5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7" fillId="0" borderId="4" xfId="0" applyFont="1" applyBorder="1" applyAlignment="1">
      <alignment horizontal="left" vertical="center" wrapText="1"/>
    </xf>
    <xf numFmtId="3" fontId="18" fillId="5" borderId="1" xfId="5" applyNumberFormat="1" applyFont="1" applyFill="1" applyBorder="1" applyAlignment="1">
      <alignment horizontal="center" vertical="center" wrapText="1"/>
    </xf>
    <xf numFmtId="10" fontId="18" fillId="5" borderId="1" xfId="5" applyNumberFormat="1" applyFont="1" applyFill="1" applyBorder="1" applyAlignment="1">
      <alignment horizontal="center" vertical="center" wrapText="1"/>
    </xf>
    <xf numFmtId="0" fontId="4" fillId="5" borderId="1" xfId="5" applyNumberFormat="1" applyFont="1" applyFill="1" applyBorder="1" applyAlignment="1">
      <alignment horizontal="center" vertical="center" wrapText="1"/>
    </xf>
    <xf numFmtId="0" fontId="18" fillId="5" borderId="1" xfId="5" applyNumberFormat="1" applyFont="1" applyFill="1" applyBorder="1" applyAlignment="1">
      <alignment horizontal="left" vertical="center" wrapText="1"/>
    </xf>
    <xf numFmtId="0" fontId="18" fillId="5" borderId="10" xfId="5" applyNumberFormat="1" applyFont="1" applyFill="1" applyBorder="1" applyAlignment="1">
      <alignment horizontal="center" vertical="center" wrapText="1"/>
    </xf>
    <xf numFmtId="0" fontId="18" fillId="5" borderId="12" xfId="5" applyNumberFormat="1" applyFont="1" applyFill="1" applyBorder="1" applyAlignment="1">
      <alignment horizontal="center" vertical="center" wrapText="1"/>
    </xf>
    <xf numFmtId="166" fontId="4" fillId="5" borderId="6" xfId="0" applyNumberFormat="1" applyFont="1" applyFill="1" applyBorder="1" applyAlignment="1">
      <alignment horizontal="center" vertical="center" wrapText="1"/>
    </xf>
    <xf numFmtId="166" fontId="4" fillId="5" borderId="5" xfId="0" applyNumberFormat="1" applyFont="1" applyFill="1" applyBorder="1" applyAlignment="1">
      <alignment horizontal="center" vertical="center" wrapText="1"/>
    </xf>
    <xf numFmtId="0" fontId="4" fillId="5" borderId="6" xfId="5" applyNumberFormat="1" applyFont="1" applyFill="1" applyBorder="1" applyAlignment="1">
      <alignment horizontal="center" vertical="center" wrapText="1"/>
    </xf>
    <xf numFmtId="0" fontId="4" fillId="5" borderId="5" xfId="5" applyNumberFormat="1" applyFont="1" applyFill="1" applyBorder="1" applyAlignment="1">
      <alignment horizontal="center" vertical="center" wrapText="1"/>
    </xf>
    <xf numFmtId="165" fontId="4" fillId="5" borderId="6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 vertical="center" wrapText="1"/>
    </xf>
    <xf numFmtId="4" fontId="18" fillId="5" borderId="1" xfId="5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 2" xfId="1"/>
    <cellStyle name="Обычный 3" xfId="12"/>
    <cellStyle name="Обычный_Лист1" xfId="2"/>
    <cellStyle name="Обычный_Лист1_прил 9.1" xfId="3"/>
    <cellStyle name="Обычный_Лист2" xfId="4"/>
    <cellStyle name="Обычный_Лист3" xfId="5"/>
    <cellStyle name="Обычный_май премирование мо (версия 1)" xfId="6"/>
    <cellStyle name="Обычный_окб поликлиника" xfId="7"/>
    <cellStyle name="Обычный_прил 1.1" xfId="8"/>
    <cellStyle name="Обычный_Приложение к протоколу 18 от 29.07.2016 " xfId="9"/>
    <cellStyle name="Финансовый" xfId="10" builtinId="3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77;&#1084;&#1080;&#1088;&#1086;&#1074;&#1072;&#1085;&#1080;&#1077;%20&#1072;&#1087;&#1088;&#1077;&#1083;&#1100;%202017-1-&#1092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Экстр.госпитализации"/>
      <sheetName val="7.АПП после инфаркта,инсульта"/>
      <sheetName val="8.Весовые коэф."/>
    </sheetNames>
    <sheetDataSet>
      <sheetData sheetId="0" refreshError="1"/>
      <sheetData sheetId="1">
        <row r="6">
          <cell r="A6">
            <v>560002</v>
          </cell>
          <cell r="B6" t="str">
            <v>ОРЕНБУРГ ОБЛАСТНАЯ КБ  № 2</v>
          </cell>
          <cell r="C6">
            <v>28200</v>
          </cell>
          <cell r="D6">
            <v>1</v>
          </cell>
          <cell r="E6">
            <v>16786</v>
          </cell>
          <cell r="F6">
            <v>0</v>
          </cell>
          <cell r="G6">
            <v>1.68</v>
          </cell>
          <cell r="H6">
            <v>0</v>
          </cell>
          <cell r="I6">
            <v>4.45</v>
          </cell>
          <cell r="J6">
            <v>0</v>
          </cell>
          <cell r="K6">
            <v>4.45</v>
          </cell>
          <cell r="L6">
            <v>0</v>
          </cell>
          <cell r="O6">
            <v>4.45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8077</v>
          </cell>
          <cell r="D7">
            <v>25</v>
          </cell>
          <cell r="E7">
            <v>4141</v>
          </cell>
          <cell r="F7">
            <v>35</v>
          </cell>
          <cell r="G7">
            <v>1.95</v>
          </cell>
          <cell r="H7">
            <v>0.71399999999999997</v>
          </cell>
          <cell r="I7">
            <v>5</v>
          </cell>
          <cell r="J7">
            <v>0.45</v>
          </cell>
          <cell r="K7">
            <v>4.95</v>
          </cell>
          <cell r="L7">
            <v>0</v>
          </cell>
          <cell r="O7">
            <v>4.95</v>
          </cell>
        </row>
        <row r="8">
          <cell r="A8">
            <v>560017</v>
          </cell>
          <cell r="B8" t="str">
            <v>ОРЕНБУРГ ГБУЗ ГКБ №1</v>
          </cell>
          <cell r="C8">
            <v>130237</v>
          </cell>
          <cell r="D8">
            <v>13</v>
          </cell>
          <cell r="E8">
            <v>76719</v>
          </cell>
          <cell r="F8">
            <v>4</v>
          </cell>
          <cell r="G8">
            <v>1.698</v>
          </cell>
          <cell r="H8">
            <v>3.25</v>
          </cell>
          <cell r="I8">
            <v>4.51</v>
          </cell>
          <cell r="J8">
            <v>4</v>
          </cell>
          <cell r="K8">
            <v>4.51</v>
          </cell>
          <cell r="L8">
            <v>0</v>
          </cell>
          <cell r="O8">
            <v>4.51</v>
          </cell>
        </row>
        <row r="9">
          <cell r="A9">
            <v>560019</v>
          </cell>
          <cell r="B9" t="str">
            <v>ОРЕНБУРГ ГАУЗ ГКБ  №3</v>
          </cell>
          <cell r="C9">
            <v>165869</v>
          </cell>
          <cell r="D9">
            <v>23901</v>
          </cell>
          <cell r="E9">
            <v>88775</v>
          </cell>
          <cell r="F9">
            <v>4057</v>
          </cell>
          <cell r="G9">
            <v>1.8680000000000001</v>
          </cell>
          <cell r="H9">
            <v>5.891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106349</v>
          </cell>
          <cell r="D10">
            <v>180658</v>
          </cell>
          <cell r="E10">
            <v>55723</v>
          </cell>
          <cell r="F10">
            <v>37839</v>
          </cell>
          <cell r="G10">
            <v>1.909</v>
          </cell>
          <cell r="H10">
            <v>4.774</v>
          </cell>
          <cell r="I10">
            <v>5</v>
          </cell>
          <cell r="J10">
            <v>5</v>
          </cell>
          <cell r="K10">
            <v>3</v>
          </cell>
          <cell r="L10">
            <v>2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123518</v>
          </cell>
          <cell r="D11">
            <v>109254</v>
          </cell>
          <cell r="E11">
            <v>66875</v>
          </cell>
          <cell r="F11">
            <v>23896</v>
          </cell>
          <cell r="G11">
            <v>1.847</v>
          </cell>
          <cell r="H11">
            <v>4.5720000000000001</v>
          </cell>
          <cell r="I11">
            <v>4.9800000000000004</v>
          </cell>
          <cell r="J11">
            <v>5</v>
          </cell>
          <cell r="K11">
            <v>3.69</v>
          </cell>
          <cell r="L11">
            <v>1.3</v>
          </cell>
          <cell r="O11">
            <v>4.99</v>
          </cell>
        </row>
        <row r="12">
          <cell r="A12">
            <v>560024</v>
          </cell>
          <cell r="B12" t="str">
            <v>ОРЕНБУРГ ГАУЗ ДГКБ</v>
          </cell>
          <cell r="C12">
            <v>3168</v>
          </cell>
          <cell r="D12">
            <v>263418</v>
          </cell>
          <cell r="E12">
            <v>2551</v>
          </cell>
          <cell r="F12">
            <v>50074</v>
          </cell>
          <cell r="G12">
            <v>1.242</v>
          </cell>
          <cell r="H12">
            <v>5.2610000000000001</v>
          </cell>
          <cell r="I12">
            <v>3.07</v>
          </cell>
          <cell r="J12">
            <v>5</v>
          </cell>
          <cell r="K12">
            <v>0.15</v>
          </cell>
          <cell r="L12">
            <v>4.75</v>
          </cell>
          <cell r="O12">
            <v>4.9000000000000004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136861</v>
          </cell>
          <cell r="D13">
            <v>65696</v>
          </cell>
          <cell r="E13">
            <v>94787</v>
          </cell>
          <cell r="F13">
            <v>19107</v>
          </cell>
          <cell r="G13">
            <v>1.444</v>
          </cell>
          <cell r="H13">
            <v>3.4380000000000002</v>
          </cell>
          <cell r="I13">
            <v>3.71</v>
          </cell>
          <cell r="J13">
            <v>4.2699999999999996</v>
          </cell>
          <cell r="K13">
            <v>0</v>
          </cell>
          <cell r="L13">
            <v>0.73</v>
          </cell>
          <cell r="M13">
            <v>1</v>
          </cell>
          <cell r="O13">
            <v>0.73</v>
          </cell>
        </row>
        <row r="14">
          <cell r="A14">
            <v>560032</v>
          </cell>
          <cell r="B14" t="str">
            <v>ОРСКАЯ ГАУЗ ГБ № 2</v>
          </cell>
          <cell r="C14">
            <v>25856</v>
          </cell>
          <cell r="D14">
            <v>3</v>
          </cell>
          <cell r="E14">
            <v>20849</v>
          </cell>
          <cell r="F14">
            <v>0</v>
          </cell>
          <cell r="G14">
            <v>1.24</v>
          </cell>
          <cell r="H14">
            <v>0</v>
          </cell>
          <cell r="I14">
            <v>3.06</v>
          </cell>
          <cell r="J14">
            <v>0</v>
          </cell>
          <cell r="K14">
            <v>3.06</v>
          </cell>
          <cell r="L14">
            <v>0</v>
          </cell>
          <cell r="O14">
            <v>3.06</v>
          </cell>
        </row>
        <row r="15">
          <cell r="A15">
            <v>560033</v>
          </cell>
          <cell r="B15" t="str">
            <v>ОРСКАЯ ГАУЗ ГБ № 3</v>
          </cell>
          <cell r="C15">
            <v>65220</v>
          </cell>
          <cell r="D15">
            <v>0</v>
          </cell>
          <cell r="E15">
            <v>40933</v>
          </cell>
          <cell r="F15">
            <v>0</v>
          </cell>
          <cell r="G15">
            <v>1.593</v>
          </cell>
          <cell r="H15">
            <v>0</v>
          </cell>
          <cell r="I15">
            <v>4.18</v>
          </cell>
          <cell r="J15">
            <v>0</v>
          </cell>
          <cell r="K15">
            <v>4.18</v>
          </cell>
          <cell r="L15">
            <v>0</v>
          </cell>
          <cell r="O15">
            <v>4.18</v>
          </cell>
        </row>
        <row r="16">
          <cell r="A16">
            <v>560034</v>
          </cell>
          <cell r="B16" t="str">
            <v>ОРСКАЯ ГАУЗ ГБ № 4</v>
          </cell>
          <cell r="C16">
            <v>55670</v>
          </cell>
          <cell r="D16">
            <v>2</v>
          </cell>
          <cell r="E16">
            <v>37935</v>
          </cell>
          <cell r="F16">
            <v>3</v>
          </cell>
          <cell r="G16">
            <v>1.468</v>
          </cell>
          <cell r="H16">
            <v>0.66700000000000004</v>
          </cell>
          <cell r="I16">
            <v>3.78</v>
          </cell>
          <cell r="J16">
            <v>0.39</v>
          </cell>
          <cell r="K16">
            <v>3.78</v>
          </cell>
          <cell r="L16">
            <v>0</v>
          </cell>
          <cell r="O16">
            <v>3.78</v>
          </cell>
        </row>
        <row r="17">
          <cell r="A17">
            <v>560035</v>
          </cell>
          <cell r="B17" t="str">
            <v>ОРСКАЯ ГАУЗ ГБ № 5</v>
          </cell>
          <cell r="C17">
            <v>903</v>
          </cell>
          <cell r="D17">
            <v>128199</v>
          </cell>
          <cell r="E17">
            <v>1753</v>
          </cell>
          <cell r="F17">
            <v>30604</v>
          </cell>
          <cell r="G17">
            <v>0.51500000000000001</v>
          </cell>
          <cell r="H17">
            <v>4.1890000000000001</v>
          </cell>
          <cell r="I17">
            <v>0.77</v>
          </cell>
          <cell r="J17">
            <v>5</v>
          </cell>
          <cell r="K17">
            <v>0.04</v>
          </cell>
          <cell r="L17">
            <v>4.75</v>
          </cell>
          <cell r="O17">
            <v>4.79</v>
          </cell>
        </row>
        <row r="18">
          <cell r="A18">
            <v>560036</v>
          </cell>
          <cell r="B18" t="str">
            <v>ОРСКАЯ ГАУЗ ГБ № 1</v>
          </cell>
          <cell r="C18">
            <v>54592</v>
          </cell>
          <cell r="D18">
            <v>40716</v>
          </cell>
          <cell r="E18">
            <v>47460</v>
          </cell>
          <cell r="F18">
            <v>10787</v>
          </cell>
          <cell r="G18">
            <v>1.1499999999999999</v>
          </cell>
          <cell r="H18">
            <v>3.7749999999999999</v>
          </cell>
          <cell r="I18">
            <v>2.78</v>
          </cell>
          <cell r="J18">
            <v>4.74</v>
          </cell>
          <cell r="K18">
            <v>2.25</v>
          </cell>
          <cell r="L18">
            <v>0.9</v>
          </cell>
          <cell r="O18">
            <v>3.15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897</v>
          </cell>
          <cell r="D19">
            <v>75681</v>
          </cell>
          <cell r="E19">
            <v>934</v>
          </cell>
          <cell r="F19">
            <v>19506</v>
          </cell>
          <cell r="G19">
            <v>0.96</v>
          </cell>
          <cell r="H19">
            <v>3.88</v>
          </cell>
          <cell r="I19">
            <v>2.1800000000000002</v>
          </cell>
          <cell r="J19">
            <v>4.88</v>
          </cell>
          <cell r="K19">
            <v>0.11</v>
          </cell>
          <cell r="L19">
            <v>4.6399999999999997</v>
          </cell>
          <cell r="O19">
            <v>4.75</v>
          </cell>
        </row>
        <row r="20">
          <cell r="A20">
            <v>560043</v>
          </cell>
          <cell r="B20" t="str">
            <v>МЕДНОГОРСКАЯ ГБ</v>
          </cell>
          <cell r="C20">
            <v>33266</v>
          </cell>
          <cell r="D20">
            <v>13966</v>
          </cell>
          <cell r="E20">
            <v>21204</v>
          </cell>
          <cell r="F20">
            <v>5152</v>
          </cell>
          <cell r="G20">
            <v>1.569</v>
          </cell>
          <cell r="H20">
            <v>2.7109999999999999</v>
          </cell>
          <cell r="I20">
            <v>4.0999999999999996</v>
          </cell>
          <cell r="J20">
            <v>3.25</v>
          </cell>
          <cell r="K20">
            <v>3.28</v>
          </cell>
          <cell r="L20">
            <v>0.65</v>
          </cell>
          <cell r="O20">
            <v>3.93</v>
          </cell>
        </row>
        <row r="21">
          <cell r="A21">
            <v>560045</v>
          </cell>
          <cell r="B21" t="str">
            <v>БУГУРУСЛАНСКАЯ ГБ</v>
          </cell>
          <cell r="C21">
            <v>30495</v>
          </cell>
          <cell r="D21">
            <v>32573</v>
          </cell>
          <cell r="E21">
            <v>19954</v>
          </cell>
          <cell r="F21">
            <v>5837</v>
          </cell>
          <cell r="G21">
            <v>1.528</v>
          </cell>
          <cell r="H21">
            <v>5.58</v>
          </cell>
          <cell r="I21">
            <v>3.97</v>
          </cell>
          <cell r="J21">
            <v>5</v>
          </cell>
          <cell r="K21">
            <v>3.06</v>
          </cell>
          <cell r="L21">
            <v>1.1499999999999999</v>
          </cell>
          <cell r="O21">
            <v>4.21</v>
          </cell>
        </row>
        <row r="22">
          <cell r="A22">
            <v>560047</v>
          </cell>
          <cell r="B22" t="str">
            <v>БУГУРУСЛАНСКАЯ РБ</v>
          </cell>
          <cell r="C22">
            <v>43861</v>
          </cell>
          <cell r="D22">
            <v>26059</v>
          </cell>
          <cell r="E22">
            <v>30078</v>
          </cell>
          <cell r="F22">
            <v>8321</v>
          </cell>
          <cell r="G22">
            <v>1.458</v>
          </cell>
          <cell r="H22">
            <v>3.1320000000000001</v>
          </cell>
          <cell r="I22">
            <v>3.75</v>
          </cell>
          <cell r="J22">
            <v>3.84</v>
          </cell>
          <cell r="K22">
            <v>2.93</v>
          </cell>
          <cell r="L22">
            <v>0.84</v>
          </cell>
          <cell r="O22">
            <v>3.77</v>
          </cell>
        </row>
        <row r="23">
          <cell r="A23">
            <v>560052</v>
          </cell>
          <cell r="B23" t="str">
            <v>АБДУЛИНСКАЯ ГБ</v>
          </cell>
          <cell r="C23">
            <v>29722</v>
          </cell>
          <cell r="D23">
            <v>15916</v>
          </cell>
          <cell r="E23">
            <v>17925</v>
          </cell>
          <cell r="F23">
            <v>5609</v>
          </cell>
          <cell r="G23">
            <v>1.6579999999999999</v>
          </cell>
          <cell r="H23">
            <v>2.8380000000000001</v>
          </cell>
          <cell r="I23">
            <v>4.38</v>
          </cell>
          <cell r="J23">
            <v>3.43</v>
          </cell>
          <cell r="K23">
            <v>3.33</v>
          </cell>
          <cell r="L23">
            <v>0.82</v>
          </cell>
          <cell r="O23">
            <v>4.1500000000000004</v>
          </cell>
        </row>
        <row r="24">
          <cell r="A24">
            <v>560053</v>
          </cell>
          <cell r="B24" t="str">
            <v>АДАМОВСКАЯ РБ</v>
          </cell>
          <cell r="C24">
            <v>17204</v>
          </cell>
          <cell r="D24">
            <v>11596</v>
          </cell>
          <cell r="E24">
            <v>16112</v>
          </cell>
          <cell r="F24">
            <v>4645</v>
          </cell>
          <cell r="G24">
            <v>1.0680000000000001</v>
          </cell>
          <cell r="H24">
            <v>2.496</v>
          </cell>
          <cell r="I24">
            <v>2.52</v>
          </cell>
          <cell r="J24">
            <v>2.95</v>
          </cell>
          <cell r="K24">
            <v>1.97</v>
          </cell>
          <cell r="L24">
            <v>0.65</v>
          </cell>
          <cell r="O24">
            <v>2.62</v>
          </cell>
        </row>
        <row r="25">
          <cell r="A25">
            <v>560054</v>
          </cell>
          <cell r="B25" t="str">
            <v>АКБУЛАКСКАЯ РБ</v>
          </cell>
          <cell r="C25">
            <v>24321</v>
          </cell>
          <cell r="D25">
            <v>22666</v>
          </cell>
          <cell r="E25">
            <v>16219</v>
          </cell>
          <cell r="F25">
            <v>5272</v>
          </cell>
          <cell r="G25">
            <v>1.5</v>
          </cell>
          <cell r="H25">
            <v>4.2990000000000004</v>
          </cell>
          <cell r="I25">
            <v>3.88</v>
          </cell>
          <cell r="J25">
            <v>5</v>
          </cell>
          <cell r="K25">
            <v>2.91</v>
          </cell>
          <cell r="L25">
            <v>1.25</v>
          </cell>
          <cell r="O25">
            <v>4.16</v>
          </cell>
        </row>
        <row r="26">
          <cell r="A26">
            <v>560055</v>
          </cell>
          <cell r="B26" t="str">
            <v>АЛЕКСАНДРОВСКАЯ РБ</v>
          </cell>
          <cell r="C26">
            <v>14069</v>
          </cell>
          <cell r="D26">
            <v>9092</v>
          </cell>
          <cell r="E26">
            <v>11416</v>
          </cell>
          <cell r="F26">
            <v>2753</v>
          </cell>
          <cell r="G26">
            <v>1.232</v>
          </cell>
          <cell r="H26">
            <v>3.3029999999999999</v>
          </cell>
          <cell r="I26">
            <v>3.04</v>
          </cell>
          <cell r="J26">
            <v>4.08</v>
          </cell>
          <cell r="K26">
            <v>0</v>
          </cell>
          <cell r="L26">
            <v>0.78</v>
          </cell>
          <cell r="M26">
            <v>1</v>
          </cell>
          <cell r="O26">
            <v>0.78</v>
          </cell>
        </row>
        <row r="27">
          <cell r="A27">
            <v>560056</v>
          </cell>
          <cell r="B27" t="str">
            <v>АСЕКЕЕВСКАЯ РБ</v>
          </cell>
          <cell r="C27">
            <v>22037</v>
          </cell>
          <cell r="D27">
            <v>11810</v>
          </cell>
          <cell r="E27">
            <v>15690</v>
          </cell>
          <cell r="F27">
            <v>3503</v>
          </cell>
          <cell r="G27">
            <v>1.405</v>
          </cell>
          <cell r="H27">
            <v>3.371</v>
          </cell>
          <cell r="I27">
            <v>3.58</v>
          </cell>
          <cell r="J27">
            <v>4.17</v>
          </cell>
          <cell r="K27">
            <v>2.94</v>
          </cell>
          <cell r="L27">
            <v>0.75</v>
          </cell>
          <cell r="O27">
            <v>3.69</v>
          </cell>
        </row>
        <row r="28">
          <cell r="A28">
            <v>560057</v>
          </cell>
          <cell r="B28" t="str">
            <v>БЕЛЯЕВСКАЯ РБ</v>
          </cell>
          <cell r="C28">
            <v>26883</v>
          </cell>
          <cell r="D28">
            <v>15570</v>
          </cell>
          <cell r="E28">
            <v>12513</v>
          </cell>
          <cell r="F28">
            <v>3354</v>
          </cell>
          <cell r="G28">
            <v>2.1480000000000001</v>
          </cell>
          <cell r="H28">
            <v>4.6420000000000003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58439</v>
          </cell>
          <cell r="D29">
            <v>31469</v>
          </cell>
          <cell r="E29">
            <v>35189</v>
          </cell>
          <cell r="F29">
            <v>9975</v>
          </cell>
          <cell r="G29">
            <v>1.661</v>
          </cell>
          <cell r="H29">
            <v>3.1549999999999998</v>
          </cell>
          <cell r="I29">
            <v>4.3899999999999997</v>
          </cell>
          <cell r="J29">
            <v>3.87</v>
          </cell>
          <cell r="K29">
            <v>3.42</v>
          </cell>
          <cell r="L29">
            <v>0.85</v>
          </cell>
          <cell r="O29">
            <v>4.2699999999999996</v>
          </cell>
        </row>
        <row r="30">
          <cell r="A30">
            <v>560059</v>
          </cell>
          <cell r="B30" t="str">
            <v>ГРАЧЕВСКАЯ РБ</v>
          </cell>
          <cell r="C30">
            <v>13992</v>
          </cell>
          <cell r="D30">
            <v>9026</v>
          </cell>
          <cell r="E30">
            <v>10974</v>
          </cell>
          <cell r="F30">
            <v>2718</v>
          </cell>
          <cell r="G30">
            <v>1.2749999999999999</v>
          </cell>
          <cell r="H30">
            <v>3.3210000000000002</v>
          </cell>
          <cell r="I30">
            <v>3.17</v>
          </cell>
          <cell r="J30">
            <v>4.0999999999999996</v>
          </cell>
          <cell r="K30">
            <v>2.54</v>
          </cell>
          <cell r="L30">
            <v>0.82</v>
          </cell>
          <cell r="O30">
            <v>3.36</v>
          </cell>
        </row>
        <row r="31">
          <cell r="A31">
            <v>560060</v>
          </cell>
          <cell r="B31" t="str">
            <v>ДОМБАРОВСКАЯ РБ</v>
          </cell>
          <cell r="C31">
            <v>20766</v>
          </cell>
          <cell r="D31">
            <v>15194</v>
          </cell>
          <cell r="E31">
            <v>12348</v>
          </cell>
          <cell r="F31">
            <v>3681</v>
          </cell>
          <cell r="G31">
            <v>1.6819999999999999</v>
          </cell>
          <cell r="H31">
            <v>4.1280000000000001</v>
          </cell>
          <cell r="I31">
            <v>4.46</v>
          </cell>
          <cell r="J31">
            <v>5</v>
          </cell>
          <cell r="K31">
            <v>3.43</v>
          </cell>
          <cell r="L31">
            <v>1.1499999999999999</v>
          </cell>
          <cell r="O31">
            <v>4.58</v>
          </cell>
        </row>
        <row r="32">
          <cell r="A32">
            <v>560061</v>
          </cell>
          <cell r="B32" t="str">
            <v>ИЛЕКСКАЯ РБ</v>
          </cell>
          <cell r="C32">
            <v>15596</v>
          </cell>
          <cell r="D32">
            <v>13086</v>
          </cell>
          <cell r="E32">
            <v>18158</v>
          </cell>
          <cell r="F32">
            <v>5347</v>
          </cell>
          <cell r="G32">
            <v>0.85899999999999999</v>
          </cell>
          <cell r="H32">
            <v>2.4470000000000001</v>
          </cell>
          <cell r="I32">
            <v>1.86</v>
          </cell>
          <cell r="J32">
            <v>2.88</v>
          </cell>
          <cell r="K32">
            <v>1.43</v>
          </cell>
          <cell r="L32">
            <v>0.66</v>
          </cell>
          <cell r="O32">
            <v>2.09</v>
          </cell>
        </row>
        <row r="33">
          <cell r="A33">
            <v>560062</v>
          </cell>
          <cell r="B33" t="str">
            <v>КВАРКЕНСКАЯ РБ</v>
          </cell>
          <cell r="C33">
            <v>10672</v>
          </cell>
          <cell r="D33">
            <v>4102</v>
          </cell>
          <cell r="E33">
            <v>13356</v>
          </cell>
          <cell r="F33">
            <v>3289</v>
          </cell>
          <cell r="G33">
            <v>0.79900000000000004</v>
          </cell>
          <cell r="H33">
            <v>1.2470000000000001</v>
          </cell>
          <cell r="I33">
            <v>1.67</v>
          </cell>
          <cell r="J33">
            <v>1.2</v>
          </cell>
          <cell r="K33">
            <v>1.34</v>
          </cell>
          <cell r="L33">
            <v>0.24</v>
          </cell>
          <cell r="O33">
            <v>1.58</v>
          </cell>
        </row>
        <row r="34">
          <cell r="A34">
            <v>560063</v>
          </cell>
          <cell r="B34" t="str">
            <v>КРАСНОГВАРДЕЙСКАЯ РБ</v>
          </cell>
          <cell r="C34">
            <v>11181</v>
          </cell>
          <cell r="D34">
            <v>6408</v>
          </cell>
          <cell r="E34">
            <v>14172</v>
          </cell>
          <cell r="F34">
            <v>4195</v>
          </cell>
          <cell r="G34">
            <v>0.78900000000000003</v>
          </cell>
          <cell r="H34">
            <v>1.528</v>
          </cell>
          <cell r="I34">
            <v>1.64</v>
          </cell>
          <cell r="J34">
            <v>1.59</v>
          </cell>
          <cell r="K34">
            <v>1.26</v>
          </cell>
          <cell r="L34">
            <v>0.37</v>
          </cell>
          <cell r="O34">
            <v>1.63</v>
          </cell>
        </row>
        <row r="35">
          <cell r="A35">
            <v>560064</v>
          </cell>
          <cell r="B35" t="str">
            <v>КУВАНДЫКСКАЯ ГБ</v>
          </cell>
          <cell r="C35">
            <v>52173</v>
          </cell>
          <cell r="D35">
            <v>49835</v>
          </cell>
          <cell r="E35">
            <v>31258</v>
          </cell>
          <cell r="F35">
            <v>9195</v>
          </cell>
          <cell r="G35">
            <v>1.669</v>
          </cell>
          <cell r="H35">
            <v>5.42</v>
          </cell>
          <cell r="I35">
            <v>4.42</v>
          </cell>
          <cell r="J35">
            <v>5</v>
          </cell>
          <cell r="K35">
            <v>3.4</v>
          </cell>
          <cell r="L35">
            <v>1.1499999999999999</v>
          </cell>
          <cell r="O35">
            <v>4.55</v>
          </cell>
        </row>
        <row r="36">
          <cell r="A36">
            <v>560065</v>
          </cell>
          <cell r="B36" t="str">
            <v>КУРМАНАЕВСКАЯ РБ</v>
          </cell>
          <cell r="C36">
            <v>21189</v>
          </cell>
          <cell r="D36">
            <v>13022</v>
          </cell>
          <cell r="E36">
            <v>13260</v>
          </cell>
          <cell r="F36">
            <v>3129</v>
          </cell>
          <cell r="G36">
            <v>1.5980000000000001</v>
          </cell>
          <cell r="H36">
            <v>4.1619999999999999</v>
          </cell>
          <cell r="I36">
            <v>4.1900000000000004</v>
          </cell>
          <cell r="J36">
            <v>5</v>
          </cell>
          <cell r="K36">
            <v>3.39</v>
          </cell>
          <cell r="L36">
            <v>0.95</v>
          </cell>
          <cell r="O36">
            <v>4.34</v>
          </cell>
        </row>
        <row r="37">
          <cell r="A37">
            <v>560066</v>
          </cell>
          <cell r="B37" t="str">
            <v>МАТВЕЕВСКАЯ РБ</v>
          </cell>
          <cell r="C37">
            <v>12663</v>
          </cell>
          <cell r="D37">
            <v>7749</v>
          </cell>
          <cell r="E37">
            <v>9057</v>
          </cell>
          <cell r="F37">
            <v>2318</v>
          </cell>
          <cell r="G37">
            <v>1.3979999999999999</v>
          </cell>
          <cell r="H37">
            <v>3.343</v>
          </cell>
          <cell r="I37">
            <v>3.56</v>
          </cell>
          <cell r="J37">
            <v>4.13</v>
          </cell>
          <cell r="K37">
            <v>2.85</v>
          </cell>
          <cell r="L37">
            <v>0.83</v>
          </cell>
          <cell r="O37">
            <v>3.68</v>
          </cell>
        </row>
        <row r="38">
          <cell r="A38">
            <v>560067</v>
          </cell>
          <cell r="B38" t="str">
            <v>НОВООРСКАЯ РБ</v>
          </cell>
          <cell r="C38">
            <v>20456</v>
          </cell>
          <cell r="D38">
            <v>19745</v>
          </cell>
          <cell r="E38">
            <v>22059</v>
          </cell>
          <cell r="F38">
            <v>6962</v>
          </cell>
          <cell r="G38">
            <v>0.92700000000000005</v>
          </cell>
          <cell r="H38">
            <v>2.8359999999999999</v>
          </cell>
          <cell r="I38">
            <v>2.0699999999999998</v>
          </cell>
          <cell r="J38">
            <v>3.42</v>
          </cell>
          <cell r="K38">
            <v>1.57</v>
          </cell>
          <cell r="L38">
            <v>0.82</v>
          </cell>
          <cell r="O38">
            <v>2.39</v>
          </cell>
        </row>
        <row r="39">
          <cell r="A39">
            <v>560068</v>
          </cell>
          <cell r="B39" t="str">
            <v>НОВОСЕРГИЕВСКАЯ РБ</v>
          </cell>
          <cell r="C39">
            <v>28599</v>
          </cell>
          <cell r="D39">
            <v>17582</v>
          </cell>
          <cell r="E39">
            <v>25512</v>
          </cell>
          <cell r="F39">
            <v>7475</v>
          </cell>
          <cell r="G39">
            <v>1.121</v>
          </cell>
          <cell r="H39">
            <v>2.3519999999999999</v>
          </cell>
          <cell r="I39">
            <v>2.69</v>
          </cell>
          <cell r="J39">
            <v>2.75</v>
          </cell>
          <cell r="K39">
            <v>2.0699999999999998</v>
          </cell>
          <cell r="L39">
            <v>0.63</v>
          </cell>
          <cell r="O39">
            <v>2.7</v>
          </cell>
        </row>
        <row r="40">
          <cell r="A40">
            <v>560069</v>
          </cell>
          <cell r="B40" t="str">
            <v>ОКТЯБРЬСКАЯ РБ</v>
          </cell>
          <cell r="C40">
            <v>28973</v>
          </cell>
          <cell r="D40">
            <v>12949</v>
          </cell>
          <cell r="E40">
            <v>15719</v>
          </cell>
          <cell r="F40">
            <v>4367</v>
          </cell>
          <cell r="G40">
            <v>1.843</v>
          </cell>
          <cell r="H40">
            <v>2.9649999999999999</v>
          </cell>
          <cell r="I40">
            <v>4.97</v>
          </cell>
          <cell r="J40">
            <v>3.6</v>
          </cell>
          <cell r="K40">
            <v>3.88</v>
          </cell>
          <cell r="L40">
            <v>0.79</v>
          </cell>
          <cell r="O40">
            <v>4.67</v>
          </cell>
        </row>
        <row r="41">
          <cell r="A41">
            <v>560070</v>
          </cell>
          <cell r="B41" t="str">
            <v>ОРЕНБУРГСКАЯ РБ</v>
          </cell>
          <cell r="C41">
            <v>87604</v>
          </cell>
          <cell r="D41">
            <v>59866</v>
          </cell>
          <cell r="E41">
            <v>57117</v>
          </cell>
          <cell r="F41">
            <v>18512</v>
          </cell>
          <cell r="G41">
            <v>1.534</v>
          </cell>
          <cell r="H41">
            <v>3.234</v>
          </cell>
          <cell r="I41">
            <v>3.99</v>
          </cell>
          <cell r="J41">
            <v>3.98</v>
          </cell>
          <cell r="K41">
            <v>3.03</v>
          </cell>
          <cell r="L41">
            <v>0.96</v>
          </cell>
          <cell r="O41">
            <v>3.99</v>
          </cell>
        </row>
        <row r="42">
          <cell r="A42">
            <v>560071</v>
          </cell>
          <cell r="B42" t="str">
            <v>ПЕРВОМАЙСКАЯ РБ</v>
          </cell>
          <cell r="C42">
            <v>23054</v>
          </cell>
          <cell r="D42">
            <v>23388</v>
          </cell>
          <cell r="E42">
            <v>18132</v>
          </cell>
          <cell r="F42">
            <v>5990</v>
          </cell>
          <cell r="G42">
            <v>1.2709999999999999</v>
          </cell>
          <cell r="H42">
            <v>3.9049999999999998</v>
          </cell>
          <cell r="I42">
            <v>3.16</v>
          </cell>
          <cell r="J42">
            <v>4.92</v>
          </cell>
          <cell r="K42">
            <v>2.37</v>
          </cell>
          <cell r="L42">
            <v>1.23</v>
          </cell>
          <cell r="O42">
            <v>3.6</v>
          </cell>
        </row>
        <row r="43">
          <cell r="A43">
            <v>560072</v>
          </cell>
          <cell r="B43" t="str">
            <v>ПЕРЕВОЛОЦКАЯ РБ</v>
          </cell>
          <cell r="C43">
            <v>21385</v>
          </cell>
          <cell r="D43">
            <v>13876</v>
          </cell>
          <cell r="E43">
            <v>19782</v>
          </cell>
          <cell r="F43">
            <v>5380</v>
          </cell>
          <cell r="G43">
            <v>1.081</v>
          </cell>
          <cell r="H43">
            <v>2.5790000000000002</v>
          </cell>
          <cell r="I43">
            <v>2.56</v>
          </cell>
          <cell r="J43">
            <v>3.06</v>
          </cell>
          <cell r="K43">
            <v>2.02</v>
          </cell>
          <cell r="L43">
            <v>0.64</v>
          </cell>
          <cell r="O43">
            <v>2.66</v>
          </cell>
        </row>
        <row r="44">
          <cell r="A44">
            <v>560073</v>
          </cell>
          <cell r="B44" t="str">
            <v>ПОНОМАРЕВСКАЯ РБ</v>
          </cell>
          <cell r="C44">
            <v>15490</v>
          </cell>
          <cell r="D44">
            <v>6436</v>
          </cell>
          <cell r="E44">
            <v>11050</v>
          </cell>
          <cell r="F44">
            <v>2273</v>
          </cell>
          <cell r="G44">
            <v>1.4019999999999999</v>
          </cell>
          <cell r="H44">
            <v>2.8319999999999999</v>
          </cell>
          <cell r="I44">
            <v>3.57</v>
          </cell>
          <cell r="J44">
            <v>3.42</v>
          </cell>
          <cell r="K44">
            <v>2.96</v>
          </cell>
          <cell r="L44">
            <v>0.57999999999999996</v>
          </cell>
          <cell r="O44">
            <v>3.54</v>
          </cell>
        </row>
        <row r="45">
          <cell r="A45">
            <v>560074</v>
          </cell>
          <cell r="B45" t="str">
            <v>САКМАРСКАЯ  РБ</v>
          </cell>
          <cell r="C45">
            <v>21077</v>
          </cell>
          <cell r="D45">
            <v>14307</v>
          </cell>
          <cell r="E45">
            <v>17488</v>
          </cell>
          <cell r="F45">
            <v>5546</v>
          </cell>
          <cell r="G45">
            <v>1.2050000000000001</v>
          </cell>
          <cell r="H45">
            <v>2.58</v>
          </cell>
          <cell r="I45">
            <v>2.95</v>
          </cell>
          <cell r="J45">
            <v>3.07</v>
          </cell>
          <cell r="K45">
            <v>2.2400000000000002</v>
          </cell>
          <cell r="L45">
            <v>0.74</v>
          </cell>
          <cell r="O45">
            <v>2.98</v>
          </cell>
        </row>
        <row r="46">
          <cell r="A46">
            <v>560075</v>
          </cell>
          <cell r="B46" t="str">
            <v>САРАКТАШСКАЯ РБ</v>
          </cell>
          <cell r="C46">
            <v>48785</v>
          </cell>
          <cell r="D46">
            <v>27746</v>
          </cell>
          <cell r="E46">
            <v>29948</v>
          </cell>
          <cell r="F46">
            <v>9018</v>
          </cell>
          <cell r="G46">
            <v>1.629</v>
          </cell>
          <cell r="H46">
            <v>3.077</v>
          </cell>
          <cell r="I46">
            <v>4.29</v>
          </cell>
          <cell r="J46">
            <v>3.76</v>
          </cell>
          <cell r="K46">
            <v>3.3</v>
          </cell>
          <cell r="L46">
            <v>0.86</v>
          </cell>
          <cell r="O46">
            <v>4.16</v>
          </cell>
        </row>
        <row r="47">
          <cell r="A47">
            <v>560076</v>
          </cell>
          <cell r="B47" t="str">
            <v>СВЕТЛИНСКАЯ РБ</v>
          </cell>
          <cell r="C47">
            <v>5692</v>
          </cell>
          <cell r="D47">
            <v>4357</v>
          </cell>
          <cell r="E47">
            <v>9129</v>
          </cell>
          <cell r="F47">
            <v>2512</v>
          </cell>
          <cell r="G47">
            <v>0.624</v>
          </cell>
          <cell r="H47">
            <v>1.734</v>
          </cell>
          <cell r="I47">
            <v>1.1200000000000001</v>
          </cell>
          <cell r="J47">
            <v>1.88</v>
          </cell>
          <cell r="K47">
            <v>0</v>
          </cell>
          <cell r="L47">
            <v>0.41</v>
          </cell>
          <cell r="M47">
            <v>1</v>
          </cell>
          <cell r="O47">
            <v>0.41</v>
          </cell>
        </row>
        <row r="48">
          <cell r="A48">
            <v>560077</v>
          </cell>
          <cell r="B48" t="str">
            <v>СЕВЕРНАЯ РБ</v>
          </cell>
          <cell r="C48">
            <v>17777</v>
          </cell>
          <cell r="D48">
            <v>7761</v>
          </cell>
          <cell r="E48">
            <v>10874</v>
          </cell>
          <cell r="F48">
            <v>2216</v>
          </cell>
          <cell r="G48">
            <v>1.635</v>
          </cell>
          <cell r="H48">
            <v>3.5019999999999998</v>
          </cell>
          <cell r="I48">
            <v>4.3099999999999996</v>
          </cell>
          <cell r="J48">
            <v>4.3600000000000003</v>
          </cell>
          <cell r="K48">
            <v>3.58</v>
          </cell>
          <cell r="L48">
            <v>0.74</v>
          </cell>
          <cell r="O48">
            <v>4.32</v>
          </cell>
        </row>
        <row r="49">
          <cell r="A49">
            <v>560078</v>
          </cell>
          <cell r="B49" t="str">
            <v>СОЛЬ-ИЛЕЦКАЯ ГБ</v>
          </cell>
          <cell r="C49">
            <v>46263</v>
          </cell>
          <cell r="D49">
            <v>27371</v>
          </cell>
          <cell r="E49">
            <v>34300</v>
          </cell>
          <cell r="F49">
            <v>11308</v>
          </cell>
          <cell r="G49">
            <v>1.349</v>
          </cell>
          <cell r="H49">
            <v>2.42</v>
          </cell>
          <cell r="I49">
            <v>3.41</v>
          </cell>
          <cell r="J49">
            <v>2.84</v>
          </cell>
          <cell r="K49">
            <v>2.56</v>
          </cell>
          <cell r="L49">
            <v>0.71</v>
          </cell>
          <cell r="O49">
            <v>3.27</v>
          </cell>
        </row>
        <row r="50">
          <cell r="A50">
            <v>560079</v>
          </cell>
          <cell r="B50" t="str">
            <v>СОРОЧИНСКАЯ ГБ</v>
          </cell>
          <cell r="C50">
            <v>53920</v>
          </cell>
          <cell r="D50">
            <v>36505</v>
          </cell>
          <cell r="E50">
            <v>33434</v>
          </cell>
          <cell r="F50">
            <v>9701</v>
          </cell>
          <cell r="G50">
            <v>1.613</v>
          </cell>
          <cell r="H50">
            <v>3.7629999999999999</v>
          </cell>
          <cell r="I50">
            <v>4.24</v>
          </cell>
          <cell r="J50">
            <v>4.72</v>
          </cell>
          <cell r="K50">
            <v>3.31</v>
          </cell>
          <cell r="L50">
            <v>1.04</v>
          </cell>
          <cell r="O50">
            <v>4.3499999999999996</v>
          </cell>
        </row>
        <row r="51">
          <cell r="A51">
            <v>560080</v>
          </cell>
          <cell r="B51" t="str">
            <v>ТАШЛИНСКАЯ РБ</v>
          </cell>
          <cell r="C51">
            <v>21664</v>
          </cell>
          <cell r="D51">
            <v>17335</v>
          </cell>
          <cell r="E51">
            <v>17599</v>
          </cell>
          <cell r="F51">
            <v>5242</v>
          </cell>
          <cell r="G51">
            <v>1.2310000000000001</v>
          </cell>
          <cell r="H51">
            <v>3.3069999999999999</v>
          </cell>
          <cell r="I51">
            <v>3.03</v>
          </cell>
          <cell r="J51">
            <v>4.08</v>
          </cell>
          <cell r="K51">
            <v>2.33</v>
          </cell>
          <cell r="L51">
            <v>0.94</v>
          </cell>
          <cell r="O51">
            <v>3.27</v>
          </cell>
        </row>
        <row r="52">
          <cell r="A52">
            <v>560081</v>
          </cell>
          <cell r="B52" t="str">
            <v>ТОЦКАЯ РБ</v>
          </cell>
          <cell r="C52">
            <v>14588</v>
          </cell>
          <cell r="D52">
            <v>16397</v>
          </cell>
          <cell r="E52">
            <v>20041</v>
          </cell>
          <cell r="F52">
            <v>6538</v>
          </cell>
          <cell r="G52">
            <v>0.72799999999999998</v>
          </cell>
          <cell r="H52">
            <v>2.508</v>
          </cell>
          <cell r="I52">
            <v>1.44</v>
          </cell>
          <cell r="J52">
            <v>2.96</v>
          </cell>
          <cell r="K52">
            <v>1.08</v>
          </cell>
          <cell r="L52">
            <v>0.74</v>
          </cell>
          <cell r="O52">
            <v>1.82</v>
          </cell>
        </row>
        <row r="53">
          <cell r="A53">
            <v>560082</v>
          </cell>
          <cell r="B53" t="str">
            <v>ТЮЛЬГАНСКАЯ РБ</v>
          </cell>
          <cell r="C53">
            <v>21014</v>
          </cell>
          <cell r="D53">
            <v>10737</v>
          </cell>
          <cell r="E53">
            <v>15670</v>
          </cell>
          <cell r="F53">
            <v>3926</v>
          </cell>
          <cell r="G53">
            <v>1.341</v>
          </cell>
          <cell r="H53">
            <v>2.7349999999999999</v>
          </cell>
          <cell r="I53">
            <v>3.38</v>
          </cell>
          <cell r="J53">
            <v>3.28</v>
          </cell>
          <cell r="K53">
            <v>2.7</v>
          </cell>
          <cell r="L53">
            <v>0.66</v>
          </cell>
          <cell r="O53">
            <v>3.36</v>
          </cell>
        </row>
        <row r="54">
          <cell r="A54">
            <v>560083</v>
          </cell>
          <cell r="B54" t="str">
            <v>ШАРЛЫКСКАЯ РБ</v>
          </cell>
          <cell r="C54">
            <v>22083</v>
          </cell>
          <cell r="D54">
            <v>11841</v>
          </cell>
          <cell r="E54">
            <v>14232</v>
          </cell>
          <cell r="F54">
            <v>3328</v>
          </cell>
          <cell r="G54">
            <v>1.552</v>
          </cell>
          <cell r="H54">
            <v>3.5579999999999998</v>
          </cell>
          <cell r="I54">
            <v>4.05</v>
          </cell>
          <cell r="J54">
            <v>4.43</v>
          </cell>
          <cell r="K54">
            <v>3.28</v>
          </cell>
          <cell r="L54">
            <v>0.84</v>
          </cell>
          <cell r="O54">
            <v>4.12</v>
          </cell>
        </row>
        <row r="55">
          <cell r="A55">
            <v>560084</v>
          </cell>
          <cell r="B55" t="str">
            <v>ЯСНЕНСКАЯ ГБ</v>
          </cell>
          <cell r="C55">
            <v>17995</v>
          </cell>
          <cell r="D55">
            <v>12694</v>
          </cell>
          <cell r="E55">
            <v>21216</v>
          </cell>
          <cell r="F55">
            <v>7391</v>
          </cell>
          <cell r="G55">
            <v>0.84799999999999998</v>
          </cell>
          <cell r="H55">
            <v>1.7170000000000001</v>
          </cell>
          <cell r="I55">
            <v>1.82</v>
          </cell>
          <cell r="J55">
            <v>1.86</v>
          </cell>
          <cell r="K55">
            <v>1.35</v>
          </cell>
          <cell r="L55">
            <v>0.48</v>
          </cell>
          <cell r="O55">
            <v>1.83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12397</v>
          </cell>
          <cell r="D56">
            <v>1034</v>
          </cell>
          <cell r="E56">
            <v>9693</v>
          </cell>
          <cell r="F56">
            <v>480</v>
          </cell>
          <cell r="G56">
            <v>1.2789999999999999</v>
          </cell>
          <cell r="H56">
            <v>2.1539999999999999</v>
          </cell>
          <cell r="I56">
            <v>3.19</v>
          </cell>
          <cell r="J56">
            <v>2.4700000000000002</v>
          </cell>
          <cell r="K56">
            <v>3.03</v>
          </cell>
          <cell r="L56">
            <v>0.12</v>
          </cell>
          <cell r="O56">
            <v>3.15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15656</v>
          </cell>
          <cell r="D57">
            <v>1089</v>
          </cell>
          <cell r="E57">
            <v>18248</v>
          </cell>
          <cell r="F57">
            <v>689</v>
          </cell>
          <cell r="G57">
            <v>0.85799999999999998</v>
          </cell>
          <cell r="H57">
            <v>1.581</v>
          </cell>
          <cell r="I57">
            <v>1.86</v>
          </cell>
          <cell r="J57">
            <v>1.67</v>
          </cell>
          <cell r="K57">
            <v>1.79</v>
          </cell>
          <cell r="L57">
            <v>7.0000000000000007E-2</v>
          </cell>
          <cell r="O57">
            <v>1.86</v>
          </cell>
        </row>
        <row r="58">
          <cell r="A58">
            <v>560087</v>
          </cell>
          <cell r="B58" t="str">
            <v>ОРСКАЯ УБ НА СТ. ОРСК</v>
          </cell>
          <cell r="C58">
            <v>34032</v>
          </cell>
          <cell r="D58">
            <v>3</v>
          </cell>
          <cell r="E58">
            <v>23714</v>
          </cell>
          <cell r="F58">
            <v>1</v>
          </cell>
          <cell r="G58">
            <v>1.4350000000000001</v>
          </cell>
          <cell r="H58">
            <v>0</v>
          </cell>
          <cell r="I58">
            <v>3.68</v>
          </cell>
          <cell r="J58">
            <v>0</v>
          </cell>
          <cell r="K58">
            <v>3.68</v>
          </cell>
          <cell r="L58">
            <v>0</v>
          </cell>
          <cell r="O58">
            <v>3.68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6441</v>
          </cell>
          <cell r="D59">
            <v>0</v>
          </cell>
          <cell r="E59">
            <v>5569</v>
          </cell>
          <cell r="F59">
            <v>0</v>
          </cell>
          <cell r="G59">
            <v>1.157</v>
          </cell>
          <cell r="H59">
            <v>0</v>
          </cell>
          <cell r="I59">
            <v>2.8</v>
          </cell>
          <cell r="J59">
            <v>0</v>
          </cell>
          <cell r="K59">
            <v>2.8</v>
          </cell>
          <cell r="L59">
            <v>0</v>
          </cell>
          <cell r="O59">
            <v>2.8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10415</v>
          </cell>
          <cell r="D60">
            <v>3</v>
          </cell>
          <cell r="E60">
            <v>3730</v>
          </cell>
          <cell r="F60">
            <v>0</v>
          </cell>
          <cell r="G60">
            <v>2.7919999999999998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137</v>
          </cell>
          <cell r="D61">
            <v>65</v>
          </cell>
          <cell r="E61">
            <v>506</v>
          </cell>
          <cell r="F61">
            <v>35</v>
          </cell>
          <cell r="G61">
            <v>0.27100000000000002</v>
          </cell>
          <cell r="H61">
            <v>1.857</v>
          </cell>
          <cell r="I61">
            <v>0</v>
          </cell>
          <cell r="J61">
            <v>2.0499999999999998</v>
          </cell>
          <cell r="K61">
            <v>0</v>
          </cell>
          <cell r="L61">
            <v>0.12</v>
          </cell>
          <cell r="O61">
            <v>0.12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2144</v>
          </cell>
          <cell r="D62">
            <v>0</v>
          </cell>
          <cell r="E62">
            <v>6030</v>
          </cell>
          <cell r="F62">
            <v>0</v>
          </cell>
          <cell r="G62">
            <v>0.35599999999999998</v>
          </cell>
          <cell r="H62">
            <v>0</v>
          </cell>
          <cell r="I62">
            <v>0.27</v>
          </cell>
          <cell r="J62">
            <v>0</v>
          </cell>
          <cell r="K62">
            <v>0.27</v>
          </cell>
          <cell r="L62">
            <v>0</v>
          </cell>
          <cell r="O62">
            <v>0.27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798</v>
          </cell>
          <cell r="D63">
            <v>62</v>
          </cell>
          <cell r="E63">
            <v>2371</v>
          </cell>
          <cell r="F63">
            <v>159</v>
          </cell>
          <cell r="G63">
            <v>0.33700000000000002</v>
          </cell>
          <cell r="H63">
            <v>0.39</v>
          </cell>
          <cell r="I63">
            <v>0.21</v>
          </cell>
          <cell r="J63">
            <v>0</v>
          </cell>
          <cell r="K63">
            <v>0.2</v>
          </cell>
          <cell r="L63">
            <v>0</v>
          </cell>
          <cell r="O63">
            <v>0.2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104081</v>
          </cell>
          <cell r="D64">
            <v>98</v>
          </cell>
          <cell r="E64">
            <v>74989</v>
          </cell>
          <cell r="F64">
            <v>86</v>
          </cell>
          <cell r="G64">
            <v>1.3879999999999999</v>
          </cell>
          <cell r="H64">
            <v>1.1399999999999999</v>
          </cell>
          <cell r="I64">
            <v>3.53</v>
          </cell>
          <cell r="J64">
            <v>1.05</v>
          </cell>
          <cell r="K64">
            <v>3.53</v>
          </cell>
          <cell r="L64">
            <v>0</v>
          </cell>
          <cell r="O64">
            <v>3.53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115126</v>
          </cell>
          <cell r="D65">
            <v>85112</v>
          </cell>
          <cell r="E65">
            <v>82881</v>
          </cell>
          <cell r="F65">
            <v>26359</v>
          </cell>
          <cell r="G65">
            <v>1.389</v>
          </cell>
          <cell r="H65">
            <v>3.2290000000000001</v>
          </cell>
          <cell r="I65">
            <v>3.53</v>
          </cell>
          <cell r="J65">
            <v>3.97</v>
          </cell>
          <cell r="K65">
            <v>0</v>
          </cell>
          <cell r="L65">
            <v>0.95</v>
          </cell>
          <cell r="M65">
            <v>1</v>
          </cell>
          <cell r="O65">
            <v>0.95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4113</v>
          </cell>
          <cell r="D6">
            <v>0</v>
          </cell>
          <cell r="E6">
            <v>25357</v>
          </cell>
          <cell r="F6">
            <v>1</v>
          </cell>
          <cell r="G6">
            <v>0.16220000000000001</v>
          </cell>
          <cell r="H6">
            <v>0</v>
          </cell>
          <cell r="I6">
            <v>2.31</v>
          </cell>
          <cell r="J6">
            <v>0</v>
          </cell>
          <cell r="K6">
            <v>2.31</v>
          </cell>
          <cell r="L6">
            <v>0</v>
          </cell>
          <cell r="O6">
            <v>2.31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2314</v>
          </cell>
          <cell r="D7">
            <v>5</v>
          </cell>
          <cell r="E7">
            <v>7513</v>
          </cell>
          <cell r="F7">
            <v>23</v>
          </cell>
          <cell r="G7">
            <v>0.308</v>
          </cell>
          <cell r="H7">
            <v>0.21740000000000001</v>
          </cell>
          <cell r="I7">
            <v>5</v>
          </cell>
          <cell r="J7">
            <v>1.48</v>
          </cell>
          <cell r="K7">
            <v>4.95</v>
          </cell>
          <cell r="L7">
            <v>0.01</v>
          </cell>
          <cell r="O7">
            <v>4.96</v>
          </cell>
        </row>
        <row r="8">
          <cell r="A8">
            <v>560017</v>
          </cell>
          <cell r="B8" t="str">
            <v>ОРЕНБУРГ ГБУЗ ГКБ №1</v>
          </cell>
          <cell r="C8">
            <v>24241</v>
          </cell>
          <cell r="D8">
            <v>4</v>
          </cell>
          <cell r="E8">
            <v>97372</v>
          </cell>
          <cell r="F8">
            <v>12</v>
          </cell>
          <cell r="G8">
            <v>0.249</v>
          </cell>
          <cell r="H8">
            <v>0.33329999999999999</v>
          </cell>
          <cell r="I8">
            <v>4.5</v>
          </cell>
          <cell r="J8">
            <v>3.57</v>
          </cell>
          <cell r="K8">
            <v>4.5</v>
          </cell>
          <cell r="L8">
            <v>0</v>
          </cell>
          <cell r="O8">
            <v>4.5</v>
          </cell>
        </row>
        <row r="9">
          <cell r="A9">
            <v>560019</v>
          </cell>
          <cell r="B9" t="str">
            <v>ОРЕНБУРГ ГАУЗ ГКБ  №3</v>
          </cell>
          <cell r="C9">
            <v>56759</v>
          </cell>
          <cell r="D9">
            <v>13881</v>
          </cell>
          <cell r="E9">
            <v>155543</v>
          </cell>
          <cell r="F9">
            <v>22517</v>
          </cell>
          <cell r="G9">
            <v>0.3649</v>
          </cell>
          <cell r="H9">
            <v>0.61650000000000005</v>
          </cell>
          <cell r="I9">
            <v>5</v>
          </cell>
          <cell r="J9">
            <v>5</v>
          </cell>
          <cell r="K9">
            <v>0</v>
          </cell>
          <cell r="L9">
            <v>0.2</v>
          </cell>
          <cell r="M9">
            <v>1</v>
          </cell>
          <cell r="O9">
            <v>0.2</v>
          </cell>
        </row>
        <row r="10">
          <cell r="A10">
            <v>560021</v>
          </cell>
          <cell r="B10" t="str">
            <v>ОРЕНБУРГ ГБУЗ ГКБ № 5</v>
          </cell>
          <cell r="C10">
            <v>31055</v>
          </cell>
          <cell r="D10">
            <v>75478</v>
          </cell>
          <cell r="E10">
            <v>77045</v>
          </cell>
          <cell r="F10">
            <v>150369</v>
          </cell>
          <cell r="G10">
            <v>0.40310000000000001</v>
          </cell>
          <cell r="H10">
            <v>0.502</v>
          </cell>
          <cell r="I10">
            <v>5</v>
          </cell>
          <cell r="J10">
            <v>5</v>
          </cell>
          <cell r="K10">
            <v>3</v>
          </cell>
          <cell r="L10">
            <v>2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20009</v>
          </cell>
          <cell r="D11">
            <v>39200</v>
          </cell>
          <cell r="E11">
            <v>93572</v>
          </cell>
          <cell r="F11">
            <v>80756</v>
          </cell>
          <cell r="G11">
            <v>0.21379999999999999</v>
          </cell>
          <cell r="H11">
            <v>0.4854</v>
          </cell>
          <cell r="I11">
            <v>3.61</v>
          </cell>
          <cell r="J11">
            <v>5</v>
          </cell>
          <cell r="K11">
            <v>2.67</v>
          </cell>
          <cell r="L11">
            <v>1.3</v>
          </cell>
          <cell r="O11">
            <v>3.97</v>
          </cell>
        </row>
        <row r="12">
          <cell r="A12">
            <v>560024</v>
          </cell>
          <cell r="B12" t="str">
            <v>ОРЕНБУРГ ГАУЗ ДГКБ</v>
          </cell>
          <cell r="C12">
            <v>1016</v>
          </cell>
          <cell r="D12">
            <v>87429</v>
          </cell>
          <cell r="E12">
            <v>2811</v>
          </cell>
          <cell r="F12">
            <v>219579</v>
          </cell>
          <cell r="G12">
            <v>0.3614</v>
          </cell>
          <cell r="H12">
            <v>0.3982</v>
          </cell>
          <cell r="I12">
            <v>5</v>
          </cell>
          <cell r="J12">
            <v>4.7300000000000004</v>
          </cell>
          <cell r="K12">
            <v>0.25</v>
          </cell>
          <cell r="L12">
            <v>4.49</v>
          </cell>
          <cell r="O12">
            <v>4.74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27471</v>
          </cell>
          <cell r="D13">
            <v>23313</v>
          </cell>
          <cell r="E13">
            <v>112288</v>
          </cell>
          <cell r="F13">
            <v>51824</v>
          </cell>
          <cell r="G13">
            <v>0.24460000000000001</v>
          </cell>
          <cell r="H13">
            <v>0.44979999999999998</v>
          </cell>
          <cell r="I13">
            <v>4.38</v>
          </cell>
          <cell r="J13">
            <v>5</v>
          </cell>
          <cell r="K13">
            <v>3.64</v>
          </cell>
          <cell r="L13">
            <v>0.85</v>
          </cell>
          <cell r="O13">
            <v>4.49</v>
          </cell>
        </row>
        <row r="14">
          <cell r="A14">
            <v>560032</v>
          </cell>
          <cell r="B14" t="str">
            <v>ОРСКАЯ ГАУЗ ГБ № 2</v>
          </cell>
          <cell r="C14">
            <v>4435</v>
          </cell>
          <cell r="D14">
            <v>0</v>
          </cell>
          <cell r="E14">
            <v>18591</v>
          </cell>
          <cell r="F14">
            <v>2</v>
          </cell>
          <cell r="G14">
            <v>0.23860000000000001</v>
          </cell>
          <cell r="H14">
            <v>0</v>
          </cell>
          <cell r="I14">
            <v>4.2300000000000004</v>
          </cell>
          <cell r="J14">
            <v>0</v>
          </cell>
          <cell r="K14">
            <v>4.2300000000000004</v>
          </cell>
          <cell r="L14">
            <v>0</v>
          </cell>
          <cell r="O14">
            <v>4.2300000000000004</v>
          </cell>
        </row>
        <row r="15">
          <cell r="A15">
            <v>560033</v>
          </cell>
          <cell r="B15" t="str">
            <v>ОРСКАЯ ГАУЗ ГБ № 3</v>
          </cell>
          <cell r="C15">
            <v>12558</v>
          </cell>
          <cell r="D15">
            <v>0</v>
          </cell>
          <cell r="E15">
            <v>44341</v>
          </cell>
          <cell r="F15">
            <v>0</v>
          </cell>
          <cell r="G15">
            <v>0.28320000000000001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13697</v>
          </cell>
          <cell r="D16">
            <v>0</v>
          </cell>
          <cell r="E16">
            <v>40880</v>
          </cell>
          <cell r="F16">
            <v>2</v>
          </cell>
          <cell r="G16">
            <v>0.33510000000000001</v>
          </cell>
          <cell r="H16">
            <v>0</v>
          </cell>
          <cell r="I16">
            <v>5</v>
          </cell>
          <cell r="J16">
            <v>0</v>
          </cell>
          <cell r="K16">
            <v>5</v>
          </cell>
          <cell r="L16">
            <v>0</v>
          </cell>
          <cell r="O16">
            <v>5</v>
          </cell>
        </row>
        <row r="17">
          <cell r="A17">
            <v>560035</v>
          </cell>
          <cell r="B17" t="str">
            <v>ОРСКАЯ ГАУЗ ГБ № 5</v>
          </cell>
          <cell r="C17">
            <v>109</v>
          </cell>
          <cell r="D17">
            <v>44491</v>
          </cell>
          <cell r="E17">
            <v>704</v>
          </cell>
          <cell r="F17">
            <v>107695</v>
          </cell>
          <cell r="G17">
            <v>0.15479999999999999</v>
          </cell>
          <cell r="H17">
            <v>0.41310000000000002</v>
          </cell>
          <cell r="I17">
            <v>2.12</v>
          </cell>
          <cell r="J17">
            <v>5</v>
          </cell>
          <cell r="K17">
            <v>0.11</v>
          </cell>
          <cell r="L17">
            <v>4.75</v>
          </cell>
          <cell r="O17">
            <v>4.8600000000000003</v>
          </cell>
        </row>
        <row r="18">
          <cell r="A18">
            <v>560036</v>
          </cell>
          <cell r="B18" t="str">
            <v>ОРСКАЯ ГАУЗ ГБ № 1</v>
          </cell>
          <cell r="C18">
            <v>11547</v>
          </cell>
          <cell r="D18">
            <v>15014</v>
          </cell>
          <cell r="E18">
            <v>41263</v>
          </cell>
          <cell r="F18">
            <v>32936</v>
          </cell>
          <cell r="G18">
            <v>0.27979999999999999</v>
          </cell>
          <cell r="H18">
            <v>0.45590000000000003</v>
          </cell>
          <cell r="I18">
            <v>5</v>
          </cell>
          <cell r="J18">
            <v>5</v>
          </cell>
          <cell r="K18">
            <v>4.05</v>
          </cell>
          <cell r="L18">
            <v>0.95</v>
          </cell>
          <cell r="O18">
            <v>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80</v>
          </cell>
          <cell r="D19">
            <v>19901</v>
          </cell>
          <cell r="E19">
            <v>795</v>
          </cell>
          <cell r="F19">
            <v>61431</v>
          </cell>
          <cell r="G19">
            <v>0.10059999999999999</v>
          </cell>
          <cell r="H19">
            <v>0.32400000000000001</v>
          </cell>
          <cell r="I19">
            <v>0.75</v>
          </cell>
          <cell r="J19">
            <v>3.4</v>
          </cell>
          <cell r="K19">
            <v>0.04</v>
          </cell>
          <cell r="L19">
            <v>3.23</v>
          </cell>
          <cell r="O19">
            <v>3.27</v>
          </cell>
        </row>
        <row r="20">
          <cell r="A20">
            <v>560043</v>
          </cell>
          <cell r="B20" t="str">
            <v>МЕДНОГОРСКАЯ ГБ</v>
          </cell>
          <cell r="C20">
            <v>9005</v>
          </cell>
          <cell r="D20">
            <v>5222</v>
          </cell>
          <cell r="E20">
            <v>27956</v>
          </cell>
          <cell r="F20">
            <v>13346</v>
          </cell>
          <cell r="G20">
            <v>0.3221</v>
          </cell>
          <cell r="H20">
            <v>0.39129999999999998</v>
          </cell>
          <cell r="I20">
            <v>5</v>
          </cell>
          <cell r="J20">
            <v>4.6100000000000003</v>
          </cell>
          <cell r="K20">
            <v>4</v>
          </cell>
          <cell r="L20">
            <v>0.92</v>
          </cell>
          <cell r="O20">
            <v>4.92</v>
          </cell>
        </row>
        <row r="21">
          <cell r="A21">
            <v>560045</v>
          </cell>
          <cell r="B21" t="str">
            <v>БУГУРУСЛАНСКАЯ ГБ</v>
          </cell>
          <cell r="C21">
            <v>4500</v>
          </cell>
          <cell r="D21">
            <v>10685</v>
          </cell>
          <cell r="E21">
            <v>20113</v>
          </cell>
          <cell r="F21">
            <v>27833</v>
          </cell>
          <cell r="G21">
            <v>0.22370000000000001</v>
          </cell>
          <cell r="H21">
            <v>0.38390000000000002</v>
          </cell>
          <cell r="I21">
            <v>3.86</v>
          </cell>
          <cell r="J21">
            <v>4.4800000000000004</v>
          </cell>
          <cell r="K21">
            <v>2.97</v>
          </cell>
          <cell r="L21">
            <v>1.03</v>
          </cell>
          <cell r="O21">
            <v>4</v>
          </cell>
        </row>
        <row r="22">
          <cell r="A22">
            <v>560047</v>
          </cell>
          <cell r="B22" t="str">
            <v>БУГУРУСЛАНСКАЯ РБ</v>
          </cell>
          <cell r="C22">
            <v>4516</v>
          </cell>
          <cell r="D22">
            <v>7858</v>
          </cell>
          <cell r="E22">
            <v>31968</v>
          </cell>
          <cell r="F22">
            <v>22867</v>
          </cell>
          <cell r="G22">
            <v>0.14130000000000001</v>
          </cell>
          <cell r="H22">
            <v>0.34360000000000002</v>
          </cell>
          <cell r="I22">
            <v>1.78</v>
          </cell>
          <cell r="J22">
            <v>3.75</v>
          </cell>
          <cell r="K22">
            <v>1.39</v>
          </cell>
          <cell r="L22">
            <v>0.83</v>
          </cell>
          <cell r="O22">
            <v>2.2200000000000002</v>
          </cell>
        </row>
        <row r="23">
          <cell r="A23">
            <v>560052</v>
          </cell>
          <cell r="B23" t="str">
            <v>АБДУЛИНСКАЯ ГБ</v>
          </cell>
          <cell r="C23">
            <v>5243</v>
          </cell>
          <cell r="D23">
            <v>5871</v>
          </cell>
          <cell r="E23">
            <v>18667</v>
          </cell>
          <cell r="F23">
            <v>13847</v>
          </cell>
          <cell r="G23">
            <v>0.28089999999999998</v>
          </cell>
          <cell r="H23">
            <v>0.42399999999999999</v>
          </cell>
          <cell r="I23">
            <v>5</v>
          </cell>
          <cell r="J23">
            <v>5</v>
          </cell>
          <cell r="K23">
            <v>3.8</v>
          </cell>
          <cell r="L23">
            <v>1.2</v>
          </cell>
          <cell r="O23">
            <v>5</v>
          </cell>
        </row>
        <row r="24">
          <cell r="A24">
            <v>560053</v>
          </cell>
          <cell r="B24" t="str">
            <v>АДАМОВСКАЯ РБ</v>
          </cell>
          <cell r="C24">
            <v>5039</v>
          </cell>
          <cell r="D24">
            <v>5360</v>
          </cell>
          <cell r="E24">
            <v>14444</v>
          </cell>
          <cell r="F24">
            <v>10614</v>
          </cell>
          <cell r="G24">
            <v>0.34889999999999999</v>
          </cell>
          <cell r="H24">
            <v>0.505</v>
          </cell>
          <cell r="I24">
            <v>5</v>
          </cell>
          <cell r="J24">
            <v>5</v>
          </cell>
          <cell r="K24">
            <v>3.9</v>
          </cell>
          <cell r="L24">
            <v>1.1000000000000001</v>
          </cell>
          <cell r="O24">
            <v>5</v>
          </cell>
        </row>
        <row r="25">
          <cell r="A25">
            <v>560054</v>
          </cell>
          <cell r="B25" t="str">
            <v>АКБУЛАКСКАЯ РБ</v>
          </cell>
          <cell r="C25">
            <v>3483</v>
          </cell>
          <cell r="D25">
            <v>7574</v>
          </cell>
          <cell r="E25">
            <v>18471</v>
          </cell>
          <cell r="F25">
            <v>18154</v>
          </cell>
          <cell r="G25">
            <v>0.18859999999999999</v>
          </cell>
          <cell r="H25">
            <v>0.41720000000000002</v>
          </cell>
          <cell r="I25">
            <v>2.97</v>
          </cell>
          <cell r="J25">
            <v>5</v>
          </cell>
          <cell r="K25">
            <v>2.23</v>
          </cell>
          <cell r="L25">
            <v>1.25</v>
          </cell>
          <cell r="O25">
            <v>3.48</v>
          </cell>
        </row>
        <row r="26">
          <cell r="A26">
            <v>560055</v>
          </cell>
          <cell r="B26" t="str">
            <v>АЛЕКСАНДРОВСКАЯ РБ</v>
          </cell>
          <cell r="C26">
            <v>3910</v>
          </cell>
          <cell r="D26">
            <v>3475</v>
          </cell>
          <cell r="E26">
            <v>10313</v>
          </cell>
          <cell r="F26">
            <v>8134</v>
          </cell>
          <cell r="G26">
            <v>0.37909999999999999</v>
          </cell>
          <cell r="H26">
            <v>0.42720000000000002</v>
          </cell>
          <cell r="I26">
            <v>5</v>
          </cell>
          <cell r="J26">
            <v>5</v>
          </cell>
          <cell r="K26">
            <v>4.05</v>
          </cell>
          <cell r="L26">
            <v>0.95</v>
          </cell>
          <cell r="O26">
            <v>5</v>
          </cell>
        </row>
        <row r="27">
          <cell r="A27">
            <v>560056</v>
          </cell>
          <cell r="B27" t="str">
            <v>АСЕКЕЕВСКАЯ РБ</v>
          </cell>
          <cell r="C27">
            <v>4420</v>
          </cell>
          <cell r="D27">
            <v>5378</v>
          </cell>
          <cell r="E27">
            <v>19196</v>
          </cell>
          <cell r="F27">
            <v>10267</v>
          </cell>
          <cell r="G27">
            <v>0.2303</v>
          </cell>
          <cell r="H27">
            <v>0.52380000000000004</v>
          </cell>
          <cell r="I27">
            <v>4.0199999999999996</v>
          </cell>
          <cell r="J27">
            <v>5</v>
          </cell>
          <cell r="K27">
            <v>3.3</v>
          </cell>
          <cell r="L27">
            <v>0.9</v>
          </cell>
          <cell r="O27">
            <v>4.2</v>
          </cell>
        </row>
        <row r="28">
          <cell r="A28">
            <v>560057</v>
          </cell>
          <cell r="B28" t="str">
            <v>БЕЛЯЕВСКАЯ РБ</v>
          </cell>
          <cell r="C28">
            <v>7377</v>
          </cell>
          <cell r="D28">
            <v>5617</v>
          </cell>
          <cell r="E28">
            <v>24163</v>
          </cell>
          <cell r="F28">
            <v>12479</v>
          </cell>
          <cell r="G28">
            <v>0.30530000000000002</v>
          </cell>
          <cell r="H28">
            <v>0.4501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14610</v>
          </cell>
          <cell r="D29">
            <v>11259</v>
          </cell>
          <cell r="E29">
            <v>40842</v>
          </cell>
          <cell r="F29">
            <v>25316</v>
          </cell>
          <cell r="G29">
            <v>0.35770000000000002</v>
          </cell>
          <cell r="H29">
            <v>0.44469999999999998</v>
          </cell>
          <cell r="I29">
            <v>5</v>
          </cell>
          <cell r="J29">
            <v>5</v>
          </cell>
          <cell r="K29">
            <v>3.9</v>
          </cell>
          <cell r="L29">
            <v>1.1000000000000001</v>
          </cell>
          <cell r="O29">
            <v>5</v>
          </cell>
        </row>
        <row r="30">
          <cell r="A30">
            <v>560059</v>
          </cell>
          <cell r="B30" t="str">
            <v>ГРАЧЕВСКАЯ РБ</v>
          </cell>
          <cell r="C30">
            <v>3860</v>
          </cell>
          <cell r="D30">
            <v>3653</v>
          </cell>
          <cell r="E30">
            <v>10987</v>
          </cell>
          <cell r="F30">
            <v>7226</v>
          </cell>
          <cell r="G30">
            <v>0.3513</v>
          </cell>
          <cell r="H30">
            <v>0.50549999999999995</v>
          </cell>
          <cell r="I30">
            <v>5</v>
          </cell>
          <cell r="J30">
            <v>5</v>
          </cell>
          <cell r="K30">
            <v>4</v>
          </cell>
          <cell r="L30">
            <v>1</v>
          </cell>
          <cell r="O30">
            <v>5</v>
          </cell>
        </row>
        <row r="31">
          <cell r="A31">
            <v>560060</v>
          </cell>
          <cell r="B31" t="str">
            <v>ДОМБАРОВСКАЯ РБ</v>
          </cell>
          <cell r="C31">
            <v>5552</v>
          </cell>
          <cell r="D31">
            <v>6017</v>
          </cell>
          <cell r="E31">
            <v>16374</v>
          </cell>
          <cell r="F31">
            <v>13965</v>
          </cell>
          <cell r="G31">
            <v>0.33910000000000001</v>
          </cell>
          <cell r="H31">
            <v>0.43090000000000001</v>
          </cell>
          <cell r="I31">
            <v>5</v>
          </cell>
          <cell r="J31">
            <v>5</v>
          </cell>
          <cell r="K31">
            <v>3.85</v>
          </cell>
          <cell r="L31">
            <v>1.1499999999999999</v>
          </cell>
          <cell r="O31">
            <v>5</v>
          </cell>
        </row>
        <row r="32">
          <cell r="A32">
            <v>560061</v>
          </cell>
          <cell r="B32" t="str">
            <v>ИЛЕКСКАЯ РБ</v>
          </cell>
          <cell r="C32">
            <v>3635</v>
          </cell>
          <cell r="D32">
            <v>3897</v>
          </cell>
          <cell r="E32">
            <v>11483</v>
          </cell>
          <cell r="F32">
            <v>11326</v>
          </cell>
          <cell r="G32">
            <v>0.31659999999999999</v>
          </cell>
          <cell r="H32">
            <v>0.34410000000000002</v>
          </cell>
          <cell r="I32">
            <v>5</v>
          </cell>
          <cell r="J32">
            <v>3.76</v>
          </cell>
          <cell r="K32">
            <v>3.85</v>
          </cell>
          <cell r="L32">
            <v>0.86</v>
          </cell>
          <cell r="O32">
            <v>4.71</v>
          </cell>
        </row>
        <row r="33">
          <cell r="A33">
            <v>560062</v>
          </cell>
          <cell r="B33" t="str">
            <v>КВАРКЕНСКАЯ РБ</v>
          </cell>
          <cell r="C33">
            <v>2154</v>
          </cell>
          <cell r="D33">
            <v>751</v>
          </cell>
          <cell r="E33">
            <v>7512</v>
          </cell>
          <cell r="F33">
            <v>3701</v>
          </cell>
          <cell r="G33">
            <v>0.28670000000000001</v>
          </cell>
          <cell r="H33">
            <v>0.2029</v>
          </cell>
          <cell r="I33">
            <v>5</v>
          </cell>
          <cell r="J33">
            <v>1.22</v>
          </cell>
          <cell r="K33">
            <v>4</v>
          </cell>
          <cell r="L33">
            <v>0.24</v>
          </cell>
          <cell r="O33">
            <v>4.24</v>
          </cell>
        </row>
        <row r="34">
          <cell r="A34">
            <v>560063</v>
          </cell>
          <cell r="B34" t="str">
            <v>КРАСНОГВАРДЕЙСКАЯ РБ</v>
          </cell>
          <cell r="C34">
            <v>4445</v>
          </cell>
          <cell r="D34">
            <v>1148</v>
          </cell>
          <cell r="E34">
            <v>10324</v>
          </cell>
          <cell r="F34">
            <v>6231</v>
          </cell>
          <cell r="G34">
            <v>0.43059999999999998</v>
          </cell>
          <cell r="H34">
            <v>0.1842</v>
          </cell>
          <cell r="I34">
            <v>5</v>
          </cell>
          <cell r="J34">
            <v>0.89</v>
          </cell>
          <cell r="K34">
            <v>3.85</v>
          </cell>
          <cell r="L34">
            <v>0.2</v>
          </cell>
          <cell r="O34">
            <v>4.05</v>
          </cell>
        </row>
        <row r="35">
          <cell r="A35">
            <v>560064</v>
          </cell>
          <cell r="B35" t="str">
            <v>КУВАНДЫКСКАЯ ГБ</v>
          </cell>
          <cell r="C35">
            <v>21549</v>
          </cell>
          <cell r="D35">
            <v>25786</v>
          </cell>
          <cell r="E35">
            <v>51227</v>
          </cell>
          <cell r="F35">
            <v>45740</v>
          </cell>
          <cell r="G35">
            <v>0.42070000000000002</v>
          </cell>
          <cell r="H35">
            <v>0.56379999999999997</v>
          </cell>
          <cell r="I35">
            <v>5</v>
          </cell>
          <cell r="J35">
            <v>5</v>
          </cell>
          <cell r="K35">
            <v>3.85</v>
          </cell>
          <cell r="L35">
            <v>1.1499999999999999</v>
          </cell>
          <cell r="O35">
            <v>5</v>
          </cell>
        </row>
        <row r="36">
          <cell r="A36">
            <v>560065</v>
          </cell>
          <cell r="B36" t="str">
            <v>КУРМАНАЕВСКАЯ РБ</v>
          </cell>
          <cell r="C36">
            <v>7501</v>
          </cell>
          <cell r="D36">
            <v>6632</v>
          </cell>
          <cell r="E36">
            <v>16971</v>
          </cell>
          <cell r="F36">
            <v>10731</v>
          </cell>
          <cell r="G36">
            <v>0.442</v>
          </cell>
          <cell r="H36">
            <v>0.61799999999999999</v>
          </cell>
          <cell r="I36">
            <v>5</v>
          </cell>
          <cell r="J36">
            <v>5</v>
          </cell>
          <cell r="K36">
            <v>4.05</v>
          </cell>
          <cell r="L36">
            <v>0.95</v>
          </cell>
          <cell r="O36">
            <v>5</v>
          </cell>
        </row>
        <row r="37">
          <cell r="A37">
            <v>560066</v>
          </cell>
          <cell r="B37" t="str">
            <v>МАТВЕЕВСКАЯ РБ</v>
          </cell>
          <cell r="C37">
            <v>1852</v>
          </cell>
          <cell r="D37">
            <v>3213</v>
          </cell>
          <cell r="E37">
            <v>10577</v>
          </cell>
          <cell r="F37">
            <v>6825</v>
          </cell>
          <cell r="G37">
            <v>0.17510000000000001</v>
          </cell>
          <cell r="H37">
            <v>0.4708</v>
          </cell>
          <cell r="I37">
            <v>2.63</v>
          </cell>
          <cell r="J37">
            <v>5</v>
          </cell>
          <cell r="K37">
            <v>2.1</v>
          </cell>
          <cell r="L37">
            <v>1</v>
          </cell>
          <cell r="O37">
            <v>3.1</v>
          </cell>
        </row>
        <row r="38">
          <cell r="A38">
            <v>560067</v>
          </cell>
          <cell r="B38" t="str">
            <v>НОВООРСКАЯ РБ</v>
          </cell>
          <cell r="C38">
            <v>2477</v>
          </cell>
          <cell r="D38">
            <v>7735</v>
          </cell>
          <cell r="E38">
            <v>16503</v>
          </cell>
          <cell r="F38">
            <v>16076</v>
          </cell>
          <cell r="G38">
            <v>0.15010000000000001</v>
          </cell>
          <cell r="H38">
            <v>0.48120000000000002</v>
          </cell>
          <cell r="I38">
            <v>2</v>
          </cell>
          <cell r="J38">
            <v>5</v>
          </cell>
          <cell r="K38">
            <v>1.52</v>
          </cell>
          <cell r="L38">
            <v>1.2</v>
          </cell>
          <cell r="O38">
            <v>2.72</v>
          </cell>
        </row>
        <row r="39">
          <cell r="A39">
            <v>560068</v>
          </cell>
          <cell r="B39" t="str">
            <v>НОВОСЕРГИЕВСКАЯ РБ</v>
          </cell>
          <cell r="C39">
            <v>5645</v>
          </cell>
          <cell r="D39">
            <v>6486</v>
          </cell>
          <cell r="E39">
            <v>20405</v>
          </cell>
          <cell r="F39">
            <v>13619</v>
          </cell>
          <cell r="G39">
            <v>0.27660000000000001</v>
          </cell>
          <cell r="H39">
            <v>0.47620000000000001</v>
          </cell>
          <cell r="I39">
            <v>5</v>
          </cell>
          <cell r="J39">
            <v>5</v>
          </cell>
          <cell r="K39">
            <v>3.85</v>
          </cell>
          <cell r="L39">
            <v>1.1499999999999999</v>
          </cell>
          <cell r="O39">
            <v>5</v>
          </cell>
        </row>
        <row r="40">
          <cell r="A40">
            <v>560069</v>
          </cell>
          <cell r="B40" t="str">
            <v>ОКТЯБРЬСКАЯ РБ</v>
          </cell>
          <cell r="C40">
            <v>9796</v>
          </cell>
          <cell r="D40">
            <v>5137</v>
          </cell>
          <cell r="E40">
            <v>20516</v>
          </cell>
          <cell r="F40">
            <v>8808</v>
          </cell>
          <cell r="G40">
            <v>0.47749999999999998</v>
          </cell>
          <cell r="H40">
            <v>0.58320000000000005</v>
          </cell>
          <cell r="I40">
            <v>5</v>
          </cell>
          <cell r="J40">
            <v>5</v>
          </cell>
          <cell r="K40">
            <v>3.9</v>
          </cell>
          <cell r="L40">
            <v>1.1000000000000001</v>
          </cell>
          <cell r="O40">
            <v>5</v>
          </cell>
        </row>
        <row r="41">
          <cell r="A41">
            <v>560070</v>
          </cell>
          <cell r="B41" t="str">
            <v>ОРЕНБУРГСКАЯ РБ</v>
          </cell>
          <cell r="C41">
            <v>21243</v>
          </cell>
          <cell r="D41">
            <v>20935</v>
          </cell>
          <cell r="E41">
            <v>74425</v>
          </cell>
          <cell r="F41">
            <v>50562</v>
          </cell>
          <cell r="G41">
            <v>0.28539999999999999</v>
          </cell>
          <cell r="H41">
            <v>0.41399999999999998</v>
          </cell>
          <cell r="I41">
            <v>5</v>
          </cell>
          <cell r="J41">
            <v>5</v>
          </cell>
          <cell r="K41">
            <v>3.8</v>
          </cell>
          <cell r="L41">
            <v>1.2</v>
          </cell>
          <cell r="O41">
            <v>5</v>
          </cell>
        </row>
        <row r="42">
          <cell r="A42">
            <v>560071</v>
          </cell>
          <cell r="B42" t="str">
            <v>ПЕРВОМАЙСКАЯ РБ</v>
          </cell>
          <cell r="C42">
            <v>5767</v>
          </cell>
          <cell r="D42">
            <v>10592</v>
          </cell>
          <cell r="E42">
            <v>17126</v>
          </cell>
          <cell r="F42">
            <v>20249</v>
          </cell>
          <cell r="G42">
            <v>0.3367</v>
          </cell>
          <cell r="H42">
            <v>0.52310000000000001</v>
          </cell>
          <cell r="I42">
            <v>5</v>
          </cell>
          <cell r="J42">
            <v>5</v>
          </cell>
          <cell r="K42">
            <v>3.75</v>
          </cell>
          <cell r="L42">
            <v>1.25</v>
          </cell>
          <cell r="O42">
            <v>5</v>
          </cell>
        </row>
        <row r="43">
          <cell r="A43">
            <v>560072</v>
          </cell>
          <cell r="B43" t="str">
            <v>ПЕРЕВОЛОЦКАЯ РБ</v>
          </cell>
          <cell r="C43">
            <v>6009</v>
          </cell>
          <cell r="D43">
            <v>4870</v>
          </cell>
          <cell r="E43">
            <v>15441</v>
          </cell>
          <cell r="F43">
            <v>11982</v>
          </cell>
          <cell r="G43">
            <v>0.38919999999999999</v>
          </cell>
          <cell r="H43">
            <v>0.40639999999999998</v>
          </cell>
          <cell r="I43">
            <v>5</v>
          </cell>
          <cell r="J43">
            <v>4.88</v>
          </cell>
          <cell r="K43">
            <v>3.95</v>
          </cell>
          <cell r="L43">
            <v>1.02</v>
          </cell>
          <cell r="O43">
            <v>4.97</v>
          </cell>
        </row>
        <row r="44">
          <cell r="A44">
            <v>560073</v>
          </cell>
          <cell r="B44" t="str">
            <v>ПОНОМАРЕВСКАЯ РБ</v>
          </cell>
          <cell r="C44">
            <v>2576</v>
          </cell>
          <cell r="D44">
            <v>2842</v>
          </cell>
          <cell r="E44">
            <v>12530</v>
          </cell>
          <cell r="F44">
            <v>5240</v>
          </cell>
          <cell r="G44">
            <v>0.2056</v>
          </cell>
          <cell r="H44">
            <v>0.54239999999999999</v>
          </cell>
          <cell r="I44">
            <v>3.4</v>
          </cell>
          <cell r="J44">
            <v>5</v>
          </cell>
          <cell r="K44">
            <v>2.82</v>
          </cell>
          <cell r="L44">
            <v>0.85</v>
          </cell>
          <cell r="O44">
            <v>3.67</v>
          </cell>
        </row>
        <row r="45">
          <cell r="A45">
            <v>560074</v>
          </cell>
          <cell r="B45" t="str">
            <v>САКМАРСКАЯ  РБ</v>
          </cell>
          <cell r="C45">
            <v>3717</v>
          </cell>
          <cell r="D45">
            <v>5500</v>
          </cell>
          <cell r="E45">
            <v>15012</v>
          </cell>
          <cell r="F45">
            <v>12042</v>
          </cell>
          <cell r="G45">
            <v>0.24759999999999999</v>
          </cell>
          <cell r="H45">
            <v>0.45669999999999999</v>
          </cell>
          <cell r="I45">
            <v>4.46</v>
          </cell>
          <cell r="J45">
            <v>5</v>
          </cell>
          <cell r="K45">
            <v>3.39</v>
          </cell>
          <cell r="L45">
            <v>1.2</v>
          </cell>
          <cell r="O45">
            <v>4.59</v>
          </cell>
        </row>
        <row r="46">
          <cell r="A46">
            <v>560075</v>
          </cell>
          <cell r="B46" t="str">
            <v>САРАКТАШСКАЯ РБ</v>
          </cell>
          <cell r="C46">
            <v>9141</v>
          </cell>
          <cell r="D46">
            <v>12618</v>
          </cell>
          <cell r="E46">
            <v>35339</v>
          </cell>
          <cell r="F46">
            <v>21517</v>
          </cell>
          <cell r="G46">
            <v>0.25869999999999999</v>
          </cell>
          <cell r="H46">
            <v>0.58640000000000003</v>
          </cell>
          <cell r="I46">
            <v>4.74</v>
          </cell>
          <cell r="J46">
            <v>5</v>
          </cell>
          <cell r="K46">
            <v>3.65</v>
          </cell>
          <cell r="L46">
            <v>1.1499999999999999</v>
          </cell>
          <cell r="O46">
            <v>4.8</v>
          </cell>
        </row>
        <row r="47">
          <cell r="A47">
            <v>560076</v>
          </cell>
          <cell r="B47" t="str">
            <v>СВЕТЛИНСКАЯ РБ</v>
          </cell>
          <cell r="C47">
            <v>1316</v>
          </cell>
          <cell r="D47">
            <v>972</v>
          </cell>
          <cell r="E47">
            <v>4775</v>
          </cell>
          <cell r="F47">
            <v>3848</v>
          </cell>
          <cell r="G47">
            <v>0.27560000000000001</v>
          </cell>
          <cell r="H47">
            <v>0.25259999999999999</v>
          </cell>
          <cell r="I47">
            <v>5</v>
          </cell>
          <cell r="J47">
            <v>2.12</v>
          </cell>
          <cell r="K47">
            <v>3.9</v>
          </cell>
          <cell r="L47">
            <v>0.47</v>
          </cell>
          <cell r="O47">
            <v>4.37</v>
          </cell>
        </row>
        <row r="48">
          <cell r="A48">
            <v>560077</v>
          </cell>
          <cell r="B48" t="str">
            <v>СЕВЕРНАЯ РБ</v>
          </cell>
          <cell r="C48">
            <v>3170</v>
          </cell>
          <cell r="D48">
            <v>3400</v>
          </cell>
          <cell r="E48">
            <v>15943</v>
          </cell>
          <cell r="F48">
            <v>6780</v>
          </cell>
          <cell r="G48">
            <v>0.1988</v>
          </cell>
          <cell r="H48">
            <v>0.50149999999999995</v>
          </cell>
          <cell r="I48">
            <v>3.23</v>
          </cell>
          <cell r="J48">
            <v>5</v>
          </cell>
          <cell r="K48">
            <v>2.68</v>
          </cell>
          <cell r="L48">
            <v>0.85</v>
          </cell>
          <cell r="O48">
            <v>3.53</v>
          </cell>
        </row>
        <row r="49">
          <cell r="A49">
            <v>560078</v>
          </cell>
          <cell r="B49" t="str">
            <v>СОЛЬ-ИЛЕЦКАЯ ГБ</v>
          </cell>
          <cell r="C49">
            <v>7439</v>
          </cell>
          <cell r="D49">
            <v>11442</v>
          </cell>
          <cell r="E49">
            <v>31607</v>
          </cell>
          <cell r="F49">
            <v>22481</v>
          </cell>
          <cell r="G49">
            <v>0.2354</v>
          </cell>
          <cell r="H49">
            <v>0.50900000000000001</v>
          </cell>
          <cell r="I49">
            <v>4.1500000000000004</v>
          </cell>
          <cell r="J49">
            <v>5</v>
          </cell>
          <cell r="K49">
            <v>3.11</v>
          </cell>
          <cell r="L49">
            <v>1.25</v>
          </cell>
          <cell r="O49">
            <v>4.3600000000000003</v>
          </cell>
        </row>
        <row r="50">
          <cell r="A50">
            <v>560079</v>
          </cell>
          <cell r="B50" t="str">
            <v>СОРОЧИНСКАЯ ГБ</v>
          </cell>
          <cell r="C50">
            <v>12542</v>
          </cell>
          <cell r="D50">
            <v>13872</v>
          </cell>
          <cell r="E50">
            <v>50239</v>
          </cell>
          <cell r="F50">
            <v>31279</v>
          </cell>
          <cell r="G50">
            <v>0.24959999999999999</v>
          </cell>
          <cell r="H50">
            <v>0.44350000000000001</v>
          </cell>
          <cell r="I50">
            <v>4.51</v>
          </cell>
          <cell r="J50">
            <v>5</v>
          </cell>
          <cell r="K50">
            <v>3.52</v>
          </cell>
          <cell r="L50">
            <v>1.1000000000000001</v>
          </cell>
          <cell r="O50">
            <v>4.62</v>
          </cell>
        </row>
        <row r="51">
          <cell r="A51">
            <v>560080</v>
          </cell>
          <cell r="B51" t="str">
            <v>ТАШЛИНСКАЯ РБ</v>
          </cell>
          <cell r="C51">
            <v>2877</v>
          </cell>
          <cell r="D51">
            <v>4342</v>
          </cell>
          <cell r="E51">
            <v>16398</v>
          </cell>
          <cell r="F51">
            <v>14412</v>
          </cell>
          <cell r="G51">
            <v>0.1754</v>
          </cell>
          <cell r="H51">
            <v>0.30130000000000001</v>
          </cell>
          <cell r="I51">
            <v>2.64</v>
          </cell>
          <cell r="J51">
            <v>2.99</v>
          </cell>
          <cell r="K51">
            <v>2.0299999999999998</v>
          </cell>
          <cell r="L51">
            <v>0.69</v>
          </cell>
          <cell r="O51">
            <v>2.72</v>
          </cell>
        </row>
        <row r="52">
          <cell r="A52">
            <v>560081</v>
          </cell>
          <cell r="B52" t="str">
            <v>ТОЦКАЯ РБ</v>
          </cell>
          <cell r="C52">
            <v>3869</v>
          </cell>
          <cell r="D52">
            <v>6636</v>
          </cell>
          <cell r="E52">
            <v>12461</v>
          </cell>
          <cell r="F52">
            <v>13806</v>
          </cell>
          <cell r="G52">
            <v>0.3105</v>
          </cell>
          <cell r="H52">
            <v>0.48070000000000002</v>
          </cell>
          <cell r="I52">
            <v>5</v>
          </cell>
          <cell r="J52">
            <v>5</v>
          </cell>
          <cell r="K52">
            <v>3.75</v>
          </cell>
          <cell r="L52">
            <v>1.25</v>
          </cell>
          <cell r="O52">
            <v>5</v>
          </cell>
        </row>
        <row r="53">
          <cell r="A53">
            <v>560082</v>
          </cell>
          <cell r="B53" t="str">
            <v>ТЮЛЬГАНСКАЯ РБ</v>
          </cell>
          <cell r="C53">
            <v>3300</v>
          </cell>
          <cell r="D53">
            <v>3631</v>
          </cell>
          <cell r="E53">
            <v>17563</v>
          </cell>
          <cell r="F53">
            <v>8847</v>
          </cell>
          <cell r="G53">
            <v>0.18790000000000001</v>
          </cell>
          <cell r="H53">
            <v>0.41039999999999999</v>
          </cell>
          <cell r="I53">
            <v>2.95</v>
          </cell>
          <cell r="J53">
            <v>4.95</v>
          </cell>
          <cell r="K53">
            <v>2.36</v>
          </cell>
          <cell r="L53">
            <v>0.99</v>
          </cell>
          <cell r="O53">
            <v>3.35</v>
          </cell>
        </row>
        <row r="54">
          <cell r="A54">
            <v>560083</v>
          </cell>
          <cell r="B54" t="str">
            <v>ШАРЛЫКСКАЯ РБ</v>
          </cell>
          <cell r="C54">
            <v>4582</v>
          </cell>
          <cell r="D54">
            <v>5007</v>
          </cell>
          <cell r="E54">
            <v>16119</v>
          </cell>
          <cell r="F54">
            <v>9465</v>
          </cell>
          <cell r="G54">
            <v>0.2843</v>
          </cell>
          <cell r="H54">
            <v>0.52900000000000003</v>
          </cell>
          <cell r="I54">
            <v>5</v>
          </cell>
          <cell r="J54">
            <v>5</v>
          </cell>
          <cell r="K54">
            <v>4.05</v>
          </cell>
          <cell r="L54">
            <v>0.95</v>
          </cell>
          <cell r="O54">
            <v>5</v>
          </cell>
        </row>
        <row r="55">
          <cell r="A55">
            <v>560084</v>
          </cell>
          <cell r="B55" t="str">
            <v>ЯСНЕНСКАЯ ГБ</v>
          </cell>
          <cell r="C55">
            <v>2135</v>
          </cell>
          <cell r="D55">
            <v>3537</v>
          </cell>
          <cell r="E55">
            <v>14761</v>
          </cell>
          <cell r="F55">
            <v>10661</v>
          </cell>
          <cell r="G55">
            <v>0.14460000000000001</v>
          </cell>
          <cell r="H55">
            <v>0.33179999999999998</v>
          </cell>
          <cell r="I55">
            <v>1.86</v>
          </cell>
          <cell r="J55">
            <v>3.54</v>
          </cell>
          <cell r="K55">
            <v>1.38</v>
          </cell>
          <cell r="L55">
            <v>0.92</v>
          </cell>
          <cell r="O55">
            <v>2.2999999999999998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2761</v>
          </cell>
          <cell r="D56">
            <v>143</v>
          </cell>
          <cell r="E56">
            <v>11331</v>
          </cell>
          <cell r="F56">
            <v>939</v>
          </cell>
          <cell r="G56">
            <v>0.2437</v>
          </cell>
          <cell r="H56">
            <v>0.15229999999999999</v>
          </cell>
          <cell r="I56">
            <v>4.3600000000000003</v>
          </cell>
          <cell r="J56">
            <v>0.31</v>
          </cell>
          <cell r="K56">
            <v>4.1399999999999997</v>
          </cell>
          <cell r="L56">
            <v>0.02</v>
          </cell>
          <cell r="O56">
            <v>4.16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3635</v>
          </cell>
          <cell r="D57">
            <v>549</v>
          </cell>
          <cell r="E57">
            <v>10917</v>
          </cell>
          <cell r="F57">
            <v>980</v>
          </cell>
          <cell r="G57">
            <v>0.33300000000000002</v>
          </cell>
          <cell r="H57">
            <v>0.56020000000000003</v>
          </cell>
          <cell r="I57">
            <v>5</v>
          </cell>
          <cell r="J57">
            <v>5</v>
          </cell>
          <cell r="K57">
            <v>4.8</v>
          </cell>
          <cell r="L57">
            <v>0.2</v>
          </cell>
          <cell r="O57">
            <v>5</v>
          </cell>
        </row>
        <row r="58">
          <cell r="A58">
            <v>560087</v>
          </cell>
          <cell r="B58" t="str">
            <v>ОРСКАЯ УБ НА СТ. ОРСК</v>
          </cell>
          <cell r="C58">
            <v>2897</v>
          </cell>
          <cell r="D58">
            <v>0</v>
          </cell>
          <cell r="E58">
            <v>25562</v>
          </cell>
          <cell r="F58">
            <v>3</v>
          </cell>
          <cell r="G58">
            <v>0.1133</v>
          </cell>
          <cell r="H58">
            <v>0</v>
          </cell>
          <cell r="I58">
            <v>1.07</v>
          </cell>
          <cell r="J58">
            <v>0</v>
          </cell>
          <cell r="K58">
            <v>1.07</v>
          </cell>
          <cell r="L58">
            <v>0</v>
          </cell>
          <cell r="O58">
            <v>1.07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1403</v>
          </cell>
          <cell r="D59">
            <v>0</v>
          </cell>
          <cell r="E59">
            <v>5638</v>
          </cell>
          <cell r="F59">
            <v>0</v>
          </cell>
          <cell r="G59">
            <v>0.24879999999999999</v>
          </cell>
          <cell r="H59">
            <v>0</v>
          </cell>
          <cell r="I59">
            <v>4.49</v>
          </cell>
          <cell r="J59">
            <v>0</v>
          </cell>
          <cell r="K59">
            <v>4.49</v>
          </cell>
          <cell r="L59">
            <v>0</v>
          </cell>
          <cell r="O59">
            <v>4.49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997</v>
          </cell>
          <cell r="D60">
            <v>0</v>
          </cell>
          <cell r="E60">
            <v>6413</v>
          </cell>
          <cell r="F60">
            <v>3</v>
          </cell>
          <cell r="G60">
            <v>0.1555</v>
          </cell>
          <cell r="H60">
            <v>0</v>
          </cell>
          <cell r="I60">
            <v>2.14</v>
          </cell>
          <cell r="J60">
            <v>0</v>
          </cell>
          <cell r="K60">
            <v>2.14</v>
          </cell>
          <cell r="L60">
            <v>0</v>
          </cell>
          <cell r="O60">
            <v>2.14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8</v>
          </cell>
          <cell r="D61">
            <v>39</v>
          </cell>
          <cell r="E61">
            <v>113</v>
          </cell>
          <cell r="F61">
            <v>57</v>
          </cell>
          <cell r="G61">
            <v>7.0800000000000002E-2</v>
          </cell>
          <cell r="H61">
            <v>0.68420000000000003</v>
          </cell>
          <cell r="I61">
            <v>0</v>
          </cell>
          <cell r="J61">
            <v>5</v>
          </cell>
          <cell r="K61">
            <v>0</v>
          </cell>
          <cell r="L61">
            <v>0.3</v>
          </cell>
          <cell r="O61">
            <v>0.3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368</v>
          </cell>
          <cell r="D62">
            <v>0</v>
          </cell>
          <cell r="E62">
            <v>1981</v>
          </cell>
          <cell r="F62">
            <v>0</v>
          </cell>
          <cell r="G62">
            <v>0.18579999999999999</v>
          </cell>
          <cell r="H62">
            <v>0</v>
          </cell>
          <cell r="I62">
            <v>2.9</v>
          </cell>
          <cell r="J62">
            <v>0</v>
          </cell>
          <cell r="K62">
            <v>2.9</v>
          </cell>
          <cell r="L62">
            <v>0</v>
          </cell>
          <cell r="O62">
            <v>2.9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144</v>
          </cell>
          <cell r="D63">
            <v>21</v>
          </cell>
          <cell r="E63">
            <v>735</v>
          </cell>
          <cell r="F63">
            <v>62</v>
          </cell>
          <cell r="G63">
            <v>0.19589999999999999</v>
          </cell>
          <cell r="H63">
            <v>0.3387</v>
          </cell>
          <cell r="I63">
            <v>3.16</v>
          </cell>
          <cell r="J63">
            <v>3.66</v>
          </cell>
          <cell r="K63">
            <v>2.97</v>
          </cell>
          <cell r="L63">
            <v>0.22</v>
          </cell>
          <cell r="O63">
            <v>3.19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18677</v>
          </cell>
          <cell r="D64">
            <v>12</v>
          </cell>
          <cell r="E64">
            <v>82547</v>
          </cell>
          <cell r="F64">
            <v>89</v>
          </cell>
          <cell r="G64">
            <v>0.2263</v>
          </cell>
          <cell r="H64">
            <v>0.1348</v>
          </cell>
          <cell r="I64">
            <v>3.92</v>
          </cell>
          <cell r="J64">
            <v>0</v>
          </cell>
          <cell r="K64">
            <v>3.92</v>
          </cell>
          <cell r="L64">
            <v>0</v>
          </cell>
          <cell r="O64">
            <v>3.92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13503</v>
          </cell>
          <cell r="D65">
            <v>18756</v>
          </cell>
          <cell r="E65">
            <v>86517</v>
          </cell>
          <cell r="F65">
            <v>70095</v>
          </cell>
          <cell r="G65">
            <v>0.15609999999999999</v>
          </cell>
          <cell r="H65">
            <v>0.2676</v>
          </cell>
          <cell r="I65">
            <v>2.15</v>
          </cell>
          <cell r="J65">
            <v>2.39</v>
          </cell>
          <cell r="K65">
            <v>1.63</v>
          </cell>
          <cell r="L65">
            <v>0.56999999999999995</v>
          </cell>
          <cell r="O65">
            <v>2.2000000000000002</v>
          </cell>
        </row>
      </sheetData>
      <sheetData sheetId="3">
        <row r="6">
          <cell r="A6">
            <v>560002</v>
          </cell>
          <cell r="B6" t="str">
            <v>ОРЕНБУРГ ОБЛАСТНАЯ КБ  № 2</v>
          </cell>
          <cell r="C6">
            <v>1023</v>
          </cell>
          <cell r="D6">
            <v>0</v>
          </cell>
          <cell r="E6">
            <v>3967</v>
          </cell>
          <cell r="F6">
            <v>0</v>
          </cell>
          <cell r="G6">
            <v>0.25790000000000002</v>
          </cell>
          <cell r="H6">
            <v>0</v>
          </cell>
          <cell r="I6">
            <v>3.86</v>
          </cell>
          <cell r="J6">
            <v>0</v>
          </cell>
          <cell r="K6">
            <v>3.86</v>
          </cell>
          <cell r="L6">
            <v>0</v>
          </cell>
          <cell r="O6">
            <v>3.86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187</v>
          </cell>
          <cell r="D7">
            <v>0</v>
          </cell>
          <cell r="E7">
            <v>891</v>
          </cell>
          <cell r="F7">
            <v>0</v>
          </cell>
          <cell r="G7">
            <v>0.2099</v>
          </cell>
          <cell r="H7">
            <v>0</v>
          </cell>
          <cell r="I7">
            <v>3.12</v>
          </cell>
          <cell r="J7">
            <v>0</v>
          </cell>
          <cell r="K7">
            <v>3.09</v>
          </cell>
          <cell r="L7">
            <v>0</v>
          </cell>
          <cell r="O7">
            <v>3.09</v>
          </cell>
        </row>
        <row r="8">
          <cell r="A8">
            <v>560017</v>
          </cell>
          <cell r="B8" t="str">
            <v>ОРЕНБУРГ ГБУЗ ГКБ №1</v>
          </cell>
          <cell r="C8">
            <v>7118</v>
          </cell>
          <cell r="D8">
            <v>0</v>
          </cell>
          <cell r="E8">
            <v>18520</v>
          </cell>
          <cell r="F8">
            <v>0</v>
          </cell>
          <cell r="G8">
            <v>0.38429999999999997</v>
          </cell>
          <cell r="H8">
            <v>0</v>
          </cell>
          <cell r="I8">
            <v>5</v>
          </cell>
          <cell r="J8">
            <v>0</v>
          </cell>
          <cell r="K8">
            <v>5</v>
          </cell>
          <cell r="L8">
            <v>0</v>
          </cell>
          <cell r="O8">
            <v>5</v>
          </cell>
        </row>
        <row r="9">
          <cell r="A9">
            <v>560019</v>
          </cell>
          <cell r="B9" t="str">
            <v>ОРЕНБУРГ ГАУЗ ГКБ  №3</v>
          </cell>
          <cell r="C9">
            <v>8166</v>
          </cell>
          <cell r="D9">
            <v>768</v>
          </cell>
          <cell r="E9">
            <v>21273</v>
          </cell>
          <cell r="F9">
            <v>2308</v>
          </cell>
          <cell r="G9">
            <v>0.38390000000000002</v>
          </cell>
          <cell r="H9">
            <v>0.33279999999999998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5791</v>
          </cell>
          <cell r="D10">
            <v>17436</v>
          </cell>
          <cell r="E10">
            <v>13589</v>
          </cell>
          <cell r="F10">
            <v>64671</v>
          </cell>
          <cell r="G10">
            <v>0.42620000000000002</v>
          </cell>
          <cell r="H10">
            <v>0.26960000000000001</v>
          </cell>
          <cell r="I10">
            <v>5</v>
          </cell>
          <cell r="J10">
            <v>4.55</v>
          </cell>
          <cell r="K10">
            <v>3</v>
          </cell>
          <cell r="L10">
            <v>1.82</v>
          </cell>
          <cell r="O10">
            <v>4.82</v>
          </cell>
        </row>
        <row r="11">
          <cell r="A11">
            <v>560022</v>
          </cell>
          <cell r="B11" t="str">
            <v>ОРЕНБУРГ ГАУЗ ГКБ  №6</v>
          </cell>
          <cell r="C11">
            <v>5817</v>
          </cell>
          <cell r="D11">
            <v>12372</v>
          </cell>
          <cell r="E11">
            <v>16183</v>
          </cell>
          <cell r="F11">
            <v>40766</v>
          </cell>
          <cell r="G11">
            <v>0.35949999999999999</v>
          </cell>
          <cell r="H11">
            <v>0.30349999999999999</v>
          </cell>
          <cell r="I11">
            <v>5</v>
          </cell>
          <cell r="J11">
            <v>5</v>
          </cell>
          <cell r="K11">
            <v>3.7</v>
          </cell>
          <cell r="L11">
            <v>1.3</v>
          </cell>
          <cell r="O11">
            <v>5</v>
          </cell>
        </row>
        <row r="12">
          <cell r="A12">
            <v>560024</v>
          </cell>
          <cell r="B12" t="str">
            <v>ОРЕНБУРГ ГАУЗ ДГКБ</v>
          </cell>
          <cell r="C12">
            <v>111</v>
          </cell>
          <cell r="D12">
            <v>24165</v>
          </cell>
          <cell r="E12">
            <v>481</v>
          </cell>
          <cell r="F12">
            <v>88995</v>
          </cell>
          <cell r="G12">
            <v>0.23080000000000001</v>
          </cell>
          <cell r="H12">
            <v>0.27150000000000002</v>
          </cell>
          <cell r="I12">
            <v>3.44</v>
          </cell>
          <cell r="J12">
            <v>4.59</v>
          </cell>
          <cell r="K12">
            <v>0.17</v>
          </cell>
          <cell r="L12">
            <v>4.3600000000000003</v>
          </cell>
          <cell r="O12">
            <v>4.53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6394</v>
          </cell>
          <cell r="D13">
            <v>7814</v>
          </cell>
          <cell r="E13">
            <v>22615</v>
          </cell>
          <cell r="F13">
            <v>36671</v>
          </cell>
          <cell r="G13">
            <v>0.28270000000000001</v>
          </cell>
          <cell r="H13">
            <v>0.21310000000000001</v>
          </cell>
          <cell r="I13">
            <v>4.24</v>
          </cell>
          <cell r="J13">
            <v>3.54</v>
          </cell>
          <cell r="K13">
            <v>3.52</v>
          </cell>
          <cell r="L13">
            <v>0.6</v>
          </cell>
          <cell r="O13">
            <v>4.12</v>
          </cell>
        </row>
        <row r="14">
          <cell r="A14">
            <v>560032</v>
          </cell>
          <cell r="B14" t="str">
            <v>ОРСКАЯ ГАУЗ ГБ № 2</v>
          </cell>
          <cell r="C14">
            <v>873</v>
          </cell>
          <cell r="D14">
            <v>0</v>
          </cell>
          <cell r="E14">
            <v>5193</v>
          </cell>
          <cell r="F14">
            <v>0</v>
          </cell>
          <cell r="G14">
            <v>0.1681</v>
          </cell>
          <cell r="H14">
            <v>0</v>
          </cell>
          <cell r="I14">
            <v>2.48</v>
          </cell>
          <cell r="J14">
            <v>0</v>
          </cell>
          <cell r="K14">
            <v>2.48</v>
          </cell>
          <cell r="L14">
            <v>0</v>
          </cell>
          <cell r="O14">
            <v>2.48</v>
          </cell>
        </row>
        <row r="15">
          <cell r="A15">
            <v>560033</v>
          </cell>
          <cell r="B15" t="str">
            <v>ОРСКАЯ ГАУЗ ГБ № 3</v>
          </cell>
          <cell r="C15">
            <v>3300</v>
          </cell>
          <cell r="D15">
            <v>0</v>
          </cell>
          <cell r="E15">
            <v>9391</v>
          </cell>
          <cell r="F15">
            <v>0</v>
          </cell>
          <cell r="G15">
            <v>0.35139999999999999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2409</v>
          </cell>
          <cell r="D16">
            <v>0</v>
          </cell>
          <cell r="E16">
            <v>9527</v>
          </cell>
          <cell r="F16">
            <v>0</v>
          </cell>
          <cell r="G16">
            <v>0.25290000000000001</v>
          </cell>
          <cell r="H16">
            <v>0</v>
          </cell>
          <cell r="I16">
            <v>3.78</v>
          </cell>
          <cell r="J16">
            <v>0</v>
          </cell>
          <cell r="K16">
            <v>3.78</v>
          </cell>
          <cell r="L16">
            <v>0</v>
          </cell>
          <cell r="O16">
            <v>3.78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10675</v>
          </cell>
          <cell r="E17">
            <v>0</v>
          </cell>
          <cell r="F17">
            <v>41390</v>
          </cell>
          <cell r="G17">
            <v>0</v>
          </cell>
          <cell r="H17">
            <v>0.25790000000000002</v>
          </cell>
          <cell r="I17">
            <v>0</v>
          </cell>
          <cell r="J17">
            <v>4.3499999999999996</v>
          </cell>
          <cell r="K17">
            <v>0</v>
          </cell>
          <cell r="L17">
            <v>4.13</v>
          </cell>
          <cell r="O17">
            <v>4.13</v>
          </cell>
        </row>
        <row r="18">
          <cell r="A18">
            <v>560036</v>
          </cell>
          <cell r="B18" t="str">
            <v>ОРСКАЯ ГАУЗ ГБ № 1</v>
          </cell>
          <cell r="C18">
            <v>3806</v>
          </cell>
          <cell r="D18">
            <v>4500</v>
          </cell>
          <cell r="E18">
            <v>11900</v>
          </cell>
          <cell r="F18">
            <v>17705</v>
          </cell>
          <cell r="G18">
            <v>0.31979999999999997</v>
          </cell>
          <cell r="H18">
            <v>0.25419999999999998</v>
          </cell>
          <cell r="I18">
            <v>4.8099999999999996</v>
          </cell>
          <cell r="J18">
            <v>4.28</v>
          </cell>
          <cell r="K18">
            <v>3.9</v>
          </cell>
          <cell r="L18">
            <v>0.81</v>
          </cell>
          <cell r="O18">
            <v>4.71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7131</v>
          </cell>
          <cell r="E19">
            <v>0</v>
          </cell>
          <cell r="F19">
            <v>29209</v>
          </cell>
          <cell r="G19">
            <v>0</v>
          </cell>
          <cell r="H19">
            <v>0.24410000000000001</v>
          </cell>
          <cell r="I19">
            <v>0</v>
          </cell>
          <cell r="J19">
            <v>4.0999999999999996</v>
          </cell>
          <cell r="K19">
            <v>0</v>
          </cell>
          <cell r="L19">
            <v>3.9</v>
          </cell>
          <cell r="O19">
            <v>3.9</v>
          </cell>
        </row>
        <row r="20">
          <cell r="A20">
            <v>560043</v>
          </cell>
          <cell r="B20" t="str">
            <v>МЕДНОГОРСКАЯ ГБ</v>
          </cell>
          <cell r="C20">
            <v>1136</v>
          </cell>
          <cell r="D20">
            <v>520</v>
          </cell>
          <cell r="E20">
            <v>5277</v>
          </cell>
          <cell r="F20">
            <v>7620</v>
          </cell>
          <cell r="G20">
            <v>0.21529999999999999</v>
          </cell>
          <cell r="H20">
            <v>6.8199999999999997E-2</v>
          </cell>
          <cell r="I20">
            <v>3.2</v>
          </cell>
          <cell r="J20">
            <v>0.95</v>
          </cell>
          <cell r="K20">
            <v>2.56</v>
          </cell>
          <cell r="L20">
            <v>0.19</v>
          </cell>
          <cell r="O20">
            <v>2.75</v>
          </cell>
        </row>
        <row r="21">
          <cell r="A21">
            <v>560045</v>
          </cell>
          <cell r="B21" t="str">
            <v>БУГУРУСЛАНСКАЯ ГБ</v>
          </cell>
          <cell r="C21">
            <v>1381</v>
          </cell>
          <cell r="D21">
            <v>3020</v>
          </cell>
          <cell r="E21">
            <v>4822</v>
          </cell>
          <cell r="F21">
            <v>9241</v>
          </cell>
          <cell r="G21">
            <v>0.28639999999999999</v>
          </cell>
          <cell r="H21">
            <v>0.32679999999999998</v>
          </cell>
          <cell r="I21">
            <v>4.3</v>
          </cell>
          <cell r="J21">
            <v>5</v>
          </cell>
          <cell r="K21">
            <v>3.31</v>
          </cell>
          <cell r="L21">
            <v>1.1499999999999999</v>
          </cell>
          <cell r="O21">
            <v>4.46</v>
          </cell>
        </row>
        <row r="22">
          <cell r="A22">
            <v>560047</v>
          </cell>
          <cell r="B22" t="str">
            <v>БУГУРУСЛАНСКАЯ РБ</v>
          </cell>
          <cell r="C22">
            <v>1610</v>
          </cell>
          <cell r="D22">
            <v>1895</v>
          </cell>
          <cell r="E22">
            <v>7308</v>
          </cell>
          <cell r="F22">
            <v>12479</v>
          </cell>
          <cell r="G22">
            <v>0.2203</v>
          </cell>
          <cell r="H22">
            <v>0.15190000000000001</v>
          </cell>
          <cell r="I22">
            <v>3.28</v>
          </cell>
          <cell r="J22">
            <v>2.4500000000000002</v>
          </cell>
          <cell r="K22">
            <v>2.56</v>
          </cell>
          <cell r="L22">
            <v>0.54</v>
          </cell>
          <cell r="O22">
            <v>3.1</v>
          </cell>
        </row>
        <row r="23">
          <cell r="A23">
            <v>560052</v>
          </cell>
          <cell r="B23" t="str">
            <v>АБДУЛИНСКАЯ ГБ</v>
          </cell>
          <cell r="C23">
            <v>1147</v>
          </cell>
          <cell r="D23">
            <v>1121</v>
          </cell>
          <cell r="E23">
            <v>4441</v>
          </cell>
          <cell r="F23">
            <v>7266</v>
          </cell>
          <cell r="G23">
            <v>0.25829999999999997</v>
          </cell>
          <cell r="H23">
            <v>0.15429999999999999</v>
          </cell>
          <cell r="I23">
            <v>3.86</v>
          </cell>
          <cell r="J23">
            <v>2.4900000000000002</v>
          </cell>
          <cell r="K23">
            <v>2.93</v>
          </cell>
          <cell r="L23">
            <v>0.6</v>
          </cell>
          <cell r="O23">
            <v>3.53</v>
          </cell>
        </row>
        <row r="24">
          <cell r="A24">
            <v>560053</v>
          </cell>
          <cell r="B24" t="str">
            <v>АДАМОВСКАЯ РБ</v>
          </cell>
          <cell r="C24">
            <v>1549</v>
          </cell>
          <cell r="D24">
            <v>1046</v>
          </cell>
          <cell r="E24">
            <v>3979</v>
          </cell>
          <cell r="F24">
            <v>5552</v>
          </cell>
          <cell r="G24">
            <v>0.38929999999999998</v>
          </cell>
          <cell r="H24">
            <v>0.18840000000000001</v>
          </cell>
          <cell r="I24">
            <v>5</v>
          </cell>
          <cell r="J24">
            <v>3.1</v>
          </cell>
          <cell r="K24">
            <v>3.9</v>
          </cell>
          <cell r="L24">
            <v>0.68</v>
          </cell>
          <cell r="O24">
            <v>4.58</v>
          </cell>
        </row>
        <row r="25">
          <cell r="A25">
            <v>560054</v>
          </cell>
          <cell r="B25" t="str">
            <v>АКБУЛАКСКАЯ РБ</v>
          </cell>
          <cell r="C25">
            <v>1066</v>
          </cell>
          <cell r="D25">
            <v>976</v>
          </cell>
          <cell r="E25">
            <v>3993</v>
          </cell>
          <cell r="F25">
            <v>6484</v>
          </cell>
          <cell r="G25">
            <v>0.26700000000000002</v>
          </cell>
          <cell r="H25">
            <v>0.15049999999999999</v>
          </cell>
          <cell r="I25">
            <v>4</v>
          </cell>
          <cell r="J25">
            <v>2.4300000000000002</v>
          </cell>
          <cell r="K25">
            <v>3</v>
          </cell>
          <cell r="L25">
            <v>0.61</v>
          </cell>
          <cell r="O25">
            <v>3.61</v>
          </cell>
        </row>
        <row r="26">
          <cell r="A26">
            <v>560055</v>
          </cell>
          <cell r="B26" t="str">
            <v>АЛЕКСАНДРОВСКАЯ РБ</v>
          </cell>
          <cell r="C26">
            <v>731</v>
          </cell>
          <cell r="D26">
            <v>534</v>
          </cell>
          <cell r="E26">
            <v>2887</v>
          </cell>
          <cell r="F26">
            <v>4247</v>
          </cell>
          <cell r="G26">
            <v>0.25319999999999998</v>
          </cell>
          <cell r="H26">
            <v>0.12570000000000001</v>
          </cell>
          <cell r="I26">
            <v>3.78</v>
          </cell>
          <cell r="J26">
            <v>1.98</v>
          </cell>
          <cell r="K26">
            <v>3.06</v>
          </cell>
          <cell r="L26">
            <v>0.38</v>
          </cell>
          <cell r="O26">
            <v>3.44</v>
          </cell>
        </row>
        <row r="27">
          <cell r="A27">
            <v>560056</v>
          </cell>
          <cell r="B27" t="str">
            <v>АСЕКЕЕВСКАЯ РБ</v>
          </cell>
          <cell r="C27">
            <v>1348</v>
          </cell>
          <cell r="D27">
            <v>880</v>
          </cell>
          <cell r="E27">
            <v>3935</v>
          </cell>
          <cell r="F27">
            <v>4349</v>
          </cell>
          <cell r="G27">
            <v>0.34260000000000002</v>
          </cell>
          <cell r="H27">
            <v>0.20230000000000001</v>
          </cell>
          <cell r="I27">
            <v>5</v>
          </cell>
          <cell r="J27">
            <v>3.35</v>
          </cell>
          <cell r="K27">
            <v>4.0999999999999996</v>
          </cell>
          <cell r="L27">
            <v>0.6</v>
          </cell>
          <cell r="O27">
            <v>4.7</v>
          </cell>
        </row>
        <row r="28">
          <cell r="A28">
            <v>560057</v>
          </cell>
          <cell r="B28" t="str">
            <v>БЕЛЯЕВСКАЯ РБ</v>
          </cell>
          <cell r="C28">
            <v>1332</v>
          </cell>
          <cell r="D28">
            <v>1366</v>
          </cell>
          <cell r="E28">
            <v>3166</v>
          </cell>
          <cell r="F28">
            <v>5028</v>
          </cell>
          <cell r="G28">
            <v>0.42070000000000002</v>
          </cell>
          <cell r="H28">
            <v>0.2717</v>
          </cell>
          <cell r="I28">
            <v>5</v>
          </cell>
          <cell r="J28">
            <v>4.59</v>
          </cell>
          <cell r="K28">
            <v>3.95</v>
          </cell>
          <cell r="L28">
            <v>0.96</v>
          </cell>
          <cell r="O28">
            <v>4.91</v>
          </cell>
        </row>
        <row r="29">
          <cell r="A29">
            <v>560058</v>
          </cell>
          <cell r="B29" t="str">
            <v>ГАЙСКАЯ ГБ</v>
          </cell>
          <cell r="C29">
            <v>3167</v>
          </cell>
          <cell r="D29">
            <v>2553</v>
          </cell>
          <cell r="E29">
            <v>8378</v>
          </cell>
          <cell r="F29">
            <v>13409</v>
          </cell>
          <cell r="G29">
            <v>0.378</v>
          </cell>
          <cell r="H29">
            <v>0.19040000000000001</v>
          </cell>
          <cell r="I29">
            <v>5</v>
          </cell>
          <cell r="J29">
            <v>3.14</v>
          </cell>
          <cell r="K29">
            <v>3.9</v>
          </cell>
          <cell r="L29">
            <v>0.69</v>
          </cell>
          <cell r="O29">
            <v>4.59</v>
          </cell>
        </row>
        <row r="30">
          <cell r="A30">
            <v>560059</v>
          </cell>
          <cell r="B30" t="str">
            <v>ГРАЧЕВСКАЯ РБ</v>
          </cell>
          <cell r="C30">
            <v>1047</v>
          </cell>
          <cell r="D30">
            <v>1032</v>
          </cell>
          <cell r="E30">
            <v>2683</v>
          </cell>
          <cell r="F30">
            <v>4050</v>
          </cell>
          <cell r="G30">
            <v>0.39019999999999999</v>
          </cell>
          <cell r="H30">
            <v>0.25480000000000003</v>
          </cell>
          <cell r="I30">
            <v>5</v>
          </cell>
          <cell r="J30">
            <v>4.29</v>
          </cell>
          <cell r="K30">
            <v>4</v>
          </cell>
          <cell r="L30">
            <v>0.86</v>
          </cell>
          <cell r="O30">
            <v>4.8600000000000003</v>
          </cell>
        </row>
        <row r="31">
          <cell r="A31">
            <v>560060</v>
          </cell>
          <cell r="B31" t="str">
            <v>ДОМБАРОВСКАЯ РБ</v>
          </cell>
          <cell r="C31">
            <v>809</v>
          </cell>
          <cell r="D31">
            <v>558</v>
          </cell>
          <cell r="E31">
            <v>3026</v>
          </cell>
          <cell r="F31">
            <v>5384</v>
          </cell>
          <cell r="G31">
            <v>0.26729999999999998</v>
          </cell>
          <cell r="H31">
            <v>0.1036</v>
          </cell>
          <cell r="I31">
            <v>4</v>
          </cell>
          <cell r="J31">
            <v>1.59</v>
          </cell>
          <cell r="K31">
            <v>3.08</v>
          </cell>
          <cell r="L31">
            <v>0.37</v>
          </cell>
          <cell r="O31">
            <v>3.45</v>
          </cell>
        </row>
        <row r="32">
          <cell r="A32">
            <v>560061</v>
          </cell>
          <cell r="B32" t="str">
            <v>ИЛЕКСКАЯ РБ</v>
          </cell>
          <cell r="C32">
            <v>867</v>
          </cell>
          <cell r="D32">
            <v>1126</v>
          </cell>
          <cell r="E32">
            <v>4334</v>
          </cell>
          <cell r="F32">
            <v>6792</v>
          </cell>
          <cell r="G32">
            <v>0.2</v>
          </cell>
          <cell r="H32">
            <v>0.1658</v>
          </cell>
          <cell r="I32">
            <v>2.97</v>
          </cell>
          <cell r="J32">
            <v>2.7</v>
          </cell>
          <cell r="K32">
            <v>2.29</v>
          </cell>
          <cell r="L32">
            <v>0.62</v>
          </cell>
          <cell r="O32">
            <v>2.91</v>
          </cell>
        </row>
        <row r="33">
          <cell r="A33">
            <v>560062</v>
          </cell>
          <cell r="B33" t="str">
            <v>КВАРКЕНСКАЯ РБ</v>
          </cell>
          <cell r="C33">
            <v>1069</v>
          </cell>
          <cell r="D33">
            <v>143</v>
          </cell>
          <cell r="E33">
            <v>3291</v>
          </cell>
          <cell r="F33">
            <v>3429</v>
          </cell>
          <cell r="G33">
            <v>0.32479999999999998</v>
          </cell>
          <cell r="H33">
            <v>4.1700000000000001E-2</v>
          </cell>
          <cell r="I33">
            <v>4.8899999999999997</v>
          </cell>
          <cell r="J33">
            <v>0.48</v>
          </cell>
          <cell r="K33">
            <v>3.91</v>
          </cell>
          <cell r="L33">
            <v>0.1</v>
          </cell>
          <cell r="O33">
            <v>4.01</v>
          </cell>
        </row>
        <row r="34">
          <cell r="A34">
            <v>560063</v>
          </cell>
          <cell r="B34" t="str">
            <v>КРАСНОГВАРДЕЙСКАЯ РБ</v>
          </cell>
          <cell r="C34">
            <v>862</v>
          </cell>
          <cell r="D34">
            <v>214</v>
          </cell>
          <cell r="E34">
            <v>3456</v>
          </cell>
          <cell r="F34">
            <v>5478</v>
          </cell>
          <cell r="G34">
            <v>0.24940000000000001</v>
          </cell>
          <cell r="H34">
            <v>3.9100000000000003E-2</v>
          </cell>
          <cell r="I34">
            <v>3.73</v>
          </cell>
          <cell r="J34">
            <v>0.43</v>
          </cell>
          <cell r="K34">
            <v>2.87</v>
          </cell>
          <cell r="L34">
            <v>0.1</v>
          </cell>
          <cell r="O34">
            <v>2.97</v>
          </cell>
        </row>
        <row r="35">
          <cell r="A35">
            <v>560064</v>
          </cell>
          <cell r="B35" t="str">
            <v>КУВАНДЫКСКАЯ ГБ</v>
          </cell>
          <cell r="C35">
            <v>2636</v>
          </cell>
          <cell r="D35">
            <v>3391</v>
          </cell>
          <cell r="E35">
            <v>7813</v>
          </cell>
          <cell r="F35">
            <v>14288</v>
          </cell>
          <cell r="G35">
            <v>0.33739999999999998</v>
          </cell>
          <cell r="H35">
            <v>0.23730000000000001</v>
          </cell>
          <cell r="I35">
            <v>5</v>
          </cell>
          <cell r="J35">
            <v>3.98</v>
          </cell>
          <cell r="K35">
            <v>3.85</v>
          </cell>
          <cell r="L35">
            <v>0.92</v>
          </cell>
          <cell r="O35">
            <v>4.7699999999999996</v>
          </cell>
        </row>
        <row r="36">
          <cell r="A36">
            <v>560065</v>
          </cell>
          <cell r="B36" t="str">
            <v>КУРМАНАЕВСКАЯ РБ</v>
          </cell>
          <cell r="C36">
            <v>1133</v>
          </cell>
          <cell r="D36">
            <v>623</v>
          </cell>
          <cell r="E36">
            <v>3321</v>
          </cell>
          <cell r="F36">
            <v>4380</v>
          </cell>
          <cell r="G36">
            <v>0.3412</v>
          </cell>
          <cell r="H36">
            <v>0.14219999999999999</v>
          </cell>
          <cell r="I36">
            <v>5</v>
          </cell>
          <cell r="J36">
            <v>2.2799999999999998</v>
          </cell>
          <cell r="K36">
            <v>4.05</v>
          </cell>
          <cell r="L36">
            <v>0.43</v>
          </cell>
          <cell r="O36">
            <v>4.4800000000000004</v>
          </cell>
        </row>
        <row r="37">
          <cell r="A37">
            <v>560066</v>
          </cell>
          <cell r="B37" t="str">
            <v>МАТВЕЕВСКАЯ РБ</v>
          </cell>
          <cell r="C37">
            <v>619</v>
          </cell>
          <cell r="D37">
            <v>616</v>
          </cell>
          <cell r="E37">
            <v>2218</v>
          </cell>
          <cell r="F37">
            <v>3168</v>
          </cell>
          <cell r="G37">
            <v>0.27910000000000001</v>
          </cell>
          <cell r="H37">
            <v>0.19439999999999999</v>
          </cell>
          <cell r="I37">
            <v>4.18</v>
          </cell>
          <cell r="J37">
            <v>3.21</v>
          </cell>
          <cell r="K37">
            <v>3.34</v>
          </cell>
          <cell r="L37">
            <v>0.64</v>
          </cell>
          <cell r="O37">
            <v>3.98</v>
          </cell>
        </row>
        <row r="38">
          <cell r="A38">
            <v>560067</v>
          </cell>
          <cell r="B38" t="str">
            <v>НОВООРСКАЯ РБ</v>
          </cell>
          <cell r="C38">
            <v>1327</v>
          </cell>
          <cell r="D38">
            <v>1866</v>
          </cell>
          <cell r="E38">
            <v>5408</v>
          </cell>
          <cell r="F38">
            <v>10588</v>
          </cell>
          <cell r="G38">
            <v>0.24540000000000001</v>
          </cell>
          <cell r="H38">
            <v>0.1762</v>
          </cell>
          <cell r="I38">
            <v>3.66</v>
          </cell>
          <cell r="J38">
            <v>2.89</v>
          </cell>
          <cell r="K38">
            <v>2.78</v>
          </cell>
          <cell r="L38">
            <v>0.69</v>
          </cell>
          <cell r="O38">
            <v>3.47</v>
          </cell>
        </row>
        <row r="39">
          <cell r="A39">
            <v>560068</v>
          </cell>
          <cell r="B39" t="str">
            <v>НОВОСЕРГИЕВСКАЯ РБ</v>
          </cell>
          <cell r="C39">
            <v>1990</v>
          </cell>
          <cell r="D39">
            <v>1611</v>
          </cell>
          <cell r="E39">
            <v>6329</v>
          </cell>
          <cell r="F39">
            <v>10693</v>
          </cell>
          <cell r="G39">
            <v>0.31440000000000001</v>
          </cell>
          <cell r="H39">
            <v>0.1507</v>
          </cell>
          <cell r="I39">
            <v>4.7300000000000004</v>
          </cell>
          <cell r="J39">
            <v>2.4300000000000002</v>
          </cell>
          <cell r="K39">
            <v>3.64</v>
          </cell>
          <cell r="L39">
            <v>0.56000000000000005</v>
          </cell>
          <cell r="O39">
            <v>4.2</v>
          </cell>
        </row>
        <row r="40">
          <cell r="A40">
            <v>560069</v>
          </cell>
          <cell r="B40" t="str">
            <v>ОКТЯБРЬСКАЯ РБ</v>
          </cell>
          <cell r="C40">
            <v>1600</v>
          </cell>
          <cell r="D40">
            <v>1681</v>
          </cell>
          <cell r="E40">
            <v>3906</v>
          </cell>
          <cell r="F40">
            <v>6884</v>
          </cell>
          <cell r="G40">
            <v>0.40960000000000002</v>
          </cell>
          <cell r="H40">
            <v>0.2442</v>
          </cell>
          <cell r="I40">
            <v>5</v>
          </cell>
          <cell r="J40">
            <v>4.0999999999999996</v>
          </cell>
          <cell r="K40">
            <v>3.9</v>
          </cell>
          <cell r="L40">
            <v>0.9</v>
          </cell>
          <cell r="O40">
            <v>4.8</v>
          </cell>
        </row>
        <row r="41">
          <cell r="A41">
            <v>560070</v>
          </cell>
          <cell r="B41" t="str">
            <v>ОРЕНБУРГСКАЯ РБ</v>
          </cell>
          <cell r="C41">
            <v>4485</v>
          </cell>
          <cell r="D41">
            <v>5596</v>
          </cell>
          <cell r="E41">
            <v>13845</v>
          </cell>
          <cell r="F41">
            <v>32145</v>
          </cell>
          <cell r="G41">
            <v>0.32390000000000002</v>
          </cell>
          <cell r="H41">
            <v>0.1741</v>
          </cell>
          <cell r="I41">
            <v>4.87</v>
          </cell>
          <cell r="J41">
            <v>2.85</v>
          </cell>
          <cell r="K41">
            <v>3.7</v>
          </cell>
          <cell r="L41">
            <v>0.68</v>
          </cell>
          <cell r="O41">
            <v>4.38</v>
          </cell>
        </row>
        <row r="42">
          <cell r="A42">
            <v>560071</v>
          </cell>
          <cell r="B42" t="str">
            <v>ПЕРВОМАЙСКАЯ РБ</v>
          </cell>
          <cell r="C42">
            <v>1558</v>
          </cell>
          <cell r="D42">
            <v>1710</v>
          </cell>
          <cell r="E42">
            <v>4487</v>
          </cell>
          <cell r="F42">
            <v>9312</v>
          </cell>
          <cell r="G42">
            <v>0.34720000000000001</v>
          </cell>
          <cell r="H42">
            <v>0.18360000000000001</v>
          </cell>
          <cell r="I42">
            <v>5</v>
          </cell>
          <cell r="J42">
            <v>3.02</v>
          </cell>
          <cell r="K42">
            <v>3.75</v>
          </cell>
          <cell r="L42">
            <v>0.76</v>
          </cell>
          <cell r="O42">
            <v>4.51</v>
          </cell>
        </row>
        <row r="43">
          <cell r="A43">
            <v>560072</v>
          </cell>
          <cell r="B43" t="str">
            <v>ПЕРЕВОЛОЦКАЯ РБ</v>
          </cell>
          <cell r="C43">
            <v>1967</v>
          </cell>
          <cell r="D43">
            <v>1389</v>
          </cell>
          <cell r="E43">
            <v>4862</v>
          </cell>
          <cell r="F43">
            <v>7828</v>
          </cell>
          <cell r="G43">
            <v>0.40460000000000002</v>
          </cell>
          <cell r="H43">
            <v>0.1774</v>
          </cell>
          <cell r="I43">
            <v>5</v>
          </cell>
          <cell r="J43">
            <v>2.91</v>
          </cell>
          <cell r="K43">
            <v>3.95</v>
          </cell>
          <cell r="L43">
            <v>0.61</v>
          </cell>
          <cell r="O43">
            <v>4.5599999999999996</v>
          </cell>
        </row>
        <row r="44">
          <cell r="A44">
            <v>560073</v>
          </cell>
          <cell r="B44" t="str">
            <v>ПОНОМАРЕВСКАЯ РБ</v>
          </cell>
          <cell r="C44">
            <v>917</v>
          </cell>
          <cell r="D44">
            <v>816</v>
          </cell>
          <cell r="E44">
            <v>2745</v>
          </cell>
          <cell r="F44">
            <v>3211</v>
          </cell>
          <cell r="G44">
            <v>0.33410000000000001</v>
          </cell>
          <cell r="H44">
            <v>0.25409999999999999</v>
          </cell>
          <cell r="I44">
            <v>5</v>
          </cell>
          <cell r="J44">
            <v>4.28</v>
          </cell>
          <cell r="K44">
            <v>4.1500000000000004</v>
          </cell>
          <cell r="L44">
            <v>0.73</v>
          </cell>
          <cell r="O44">
            <v>4.88</v>
          </cell>
        </row>
        <row r="45">
          <cell r="A45">
            <v>560074</v>
          </cell>
          <cell r="B45" t="str">
            <v>САКМАРСКАЯ  РБ</v>
          </cell>
          <cell r="C45">
            <v>960</v>
          </cell>
          <cell r="D45">
            <v>1191</v>
          </cell>
          <cell r="E45">
            <v>4235</v>
          </cell>
          <cell r="F45">
            <v>7258</v>
          </cell>
          <cell r="G45">
            <v>0.22670000000000001</v>
          </cell>
          <cell r="H45">
            <v>0.1641</v>
          </cell>
          <cell r="I45">
            <v>3.38</v>
          </cell>
          <cell r="J45">
            <v>2.67</v>
          </cell>
          <cell r="K45">
            <v>2.57</v>
          </cell>
          <cell r="L45">
            <v>0.64</v>
          </cell>
          <cell r="O45">
            <v>3.21</v>
          </cell>
        </row>
        <row r="46">
          <cell r="A46">
            <v>560075</v>
          </cell>
          <cell r="B46" t="str">
            <v>САРАКТАШСКАЯ РБ</v>
          </cell>
          <cell r="C46">
            <v>2467</v>
          </cell>
          <cell r="D46">
            <v>4175</v>
          </cell>
          <cell r="E46">
            <v>7319</v>
          </cell>
          <cell r="F46">
            <v>14320</v>
          </cell>
          <cell r="G46">
            <v>0.33710000000000001</v>
          </cell>
          <cell r="H46">
            <v>0.29160000000000003</v>
          </cell>
          <cell r="I46">
            <v>5</v>
          </cell>
          <cell r="J46">
            <v>4.95</v>
          </cell>
          <cell r="K46">
            <v>3.85</v>
          </cell>
          <cell r="L46">
            <v>1.1399999999999999</v>
          </cell>
          <cell r="O46">
            <v>4.99</v>
          </cell>
        </row>
        <row r="47">
          <cell r="A47">
            <v>560076</v>
          </cell>
          <cell r="B47" t="str">
            <v>СВЕТЛИНСКАЯ РБ</v>
          </cell>
          <cell r="C47">
            <v>36</v>
          </cell>
          <cell r="D47">
            <v>314</v>
          </cell>
          <cell r="E47">
            <v>2248</v>
          </cell>
          <cell r="F47">
            <v>3974</v>
          </cell>
          <cell r="G47">
            <v>1.6E-2</v>
          </cell>
          <cell r="H47">
            <v>7.9000000000000001E-2</v>
          </cell>
          <cell r="I47">
            <v>0.14000000000000001</v>
          </cell>
          <cell r="J47">
            <v>1.1499999999999999</v>
          </cell>
          <cell r="K47">
            <v>0.11</v>
          </cell>
          <cell r="L47">
            <v>0.25</v>
          </cell>
          <cell r="O47">
            <v>0.36</v>
          </cell>
        </row>
        <row r="48">
          <cell r="A48">
            <v>560077</v>
          </cell>
          <cell r="B48" t="str">
            <v>СЕВЕРНАЯ РБ</v>
          </cell>
          <cell r="C48">
            <v>633</v>
          </cell>
          <cell r="D48">
            <v>584</v>
          </cell>
          <cell r="E48">
            <v>2665</v>
          </cell>
          <cell r="F48">
            <v>2889</v>
          </cell>
          <cell r="G48">
            <v>0.23749999999999999</v>
          </cell>
          <cell r="H48">
            <v>0.2021</v>
          </cell>
          <cell r="I48">
            <v>3.54</v>
          </cell>
          <cell r="J48">
            <v>3.35</v>
          </cell>
          <cell r="K48">
            <v>2.94</v>
          </cell>
          <cell r="L48">
            <v>0.56999999999999995</v>
          </cell>
          <cell r="O48">
            <v>3.51</v>
          </cell>
        </row>
        <row r="49">
          <cell r="A49">
            <v>560078</v>
          </cell>
          <cell r="B49" t="str">
            <v>СОЛЬ-ИЛЕЦКАЯ ГБ</v>
          </cell>
          <cell r="C49">
            <v>2420</v>
          </cell>
          <cell r="D49">
            <v>2226</v>
          </cell>
          <cell r="E49">
            <v>8368</v>
          </cell>
          <cell r="F49">
            <v>17198</v>
          </cell>
          <cell r="G49">
            <v>0.28920000000000001</v>
          </cell>
          <cell r="H49">
            <v>0.12939999999999999</v>
          </cell>
          <cell r="I49">
            <v>4.34</v>
          </cell>
          <cell r="J49">
            <v>2.0499999999999998</v>
          </cell>
          <cell r="K49">
            <v>3.26</v>
          </cell>
          <cell r="L49">
            <v>0.51</v>
          </cell>
          <cell r="O49">
            <v>3.77</v>
          </cell>
        </row>
        <row r="50">
          <cell r="A50">
            <v>560079</v>
          </cell>
          <cell r="B50" t="str">
            <v>СОРОЧИНСКАЯ ГБ</v>
          </cell>
          <cell r="C50">
            <v>2090</v>
          </cell>
          <cell r="D50">
            <v>2916</v>
          </cell>
          <cell r="E50">
            <v>8294</v>
          </cell>
          <cell r="F50">
            <v>14044</v>
          </cell>
          <cell r="G50">
            <v>0.252</v>
          </cell>
          <cell r="H50">
            <v>0.20760000000000001</v>
          </cell>
          <cell r="I50">
            <v>3.77</v>
          </cell>
          <cell r="J50">
            <v>3.45</v>
          </cell>
          <cell r="K50">
            <v>2.94</v>
          </cell>
          <cell r="L50">
            <v>0.76</v>
          </cell>
          <cell r="O50">
            <v>3.7</v>
          </cell>
        </row>
        <row r="51">
          <cell r="A51">
            <v>560080</v>
          </cell>
          <cell r="B51" t="str">
            <v>ТАШЛИНСКАЯ РБ</v>
          </cell>
          <cell r="C51">
            <v>1487</v>
          </cell>
          <cell r="D51">
            <v>1171</v>
          </cell>
          <cell r="E51">
            <v>4294</v>
          </cell>
          <cell r="F51">
            <v>7013</v>
          </cell>
          <cell r="G51">
            <v>0.3463</v>
          </cell>
          <cell r="H51">
            <v>0.16700000000000001</v>
          </cell>
          <cell r="I51">
            <v>5</v>
          </cell>
          <cell r="J51">
            <v>2.72</v>
          </cell>
          <cell r="K51">
            <v>3.85</v>
          </cell>
          <cell r="L51">
            <v>0.63</v>
          </cell>
          <cell r="O51">
            <v>4.4800000000000004</v>
          </cell>
        </row>
        <row r="52">
          <cell r="A52">
            <v>560081</v>
          </cell>
          <cell r="B52" t="str">
            <v>ТОЦКАЯ РБ</v>
          </cell>
          <cell r="C52">
            <v>1063</v>
          </cell>
          <cell r="D52">
            <v>1593</v>
          </cell>
          <cell r="E52">
            <v>4944</v>
          </cell>
          <cell r="F52">
            <v>10422</v>
          </cell>
          <cell r="G52">
            <v>0.215</v>
          </cell>
          <cell r="H52">
            <v>0.15279999999999999</v>
          </cell>
          <cell r="I52">
            <v>3.2</v>
          </cell>
          <cell r="J52">
            <v>2.4700000000000002</v>
          </cell>
          <cell r="K52">
            <v>2.4</v>
          </cell>
          <cell r="L52">
            <v>0.62</v>
          </cell>
          <cell r="O52">
            <v>3.02</v>
          </cell>
        </row>
        <row r="53">
          <cell r="A53">
            <v>560082</v>
          </cell>
          <cell r="B53" t="str">
            <v>ТЮЛЬГАНСКАЯ РБ</v>
          </cell>
          <cell r="C53">
            <v>976</v>
          </cell>
          <cell r="D53">
            <v>703</v>
          </cell>
          <cell r="E53">
            <v>3922</v>
          </cell>
          <cell r="F53">
            <v>5625</v>
          </cell>
          <cell r="G53">
            <v>0.24890000000000001</v>
          </cell>
          <cell r="H53">
            <v>0.125</v>
          </cell>
          <cell r="I53">
            <v>3.72</v>
          </cell>
          <cell r="J53">
            <v>1.97</v>
          </cell>
          <cell r="K53">
            <v>2.98</v>
          </cell>
          <cell r="L53">
            <v>0.39</v>
          </cell>
          <cell r="O53">
            <v>3.37</v>
          </cell>
        </row>
        <row r="54">
          <cell r="A54">
            <v>560083</v>
          </cell>
          <cell r="B54" t="str">
            <v>ШАРЛЫКСКАЯ РБ</v>
          </cell>
          <cell r="C54">
            <v>1198</v>
          </cell>
          <cell r="D54">
            <v>930</v>
          </cell>
          <cell r="E54">
            <v>3459</v>
          </cell>
          <cell r="F54">
            <v>5061</v>
          </cell>
          <cell r="G54">
            <v>0.3463</v>
          </cell>
          <cell r="H54">
            <v>0.18379999999999999</v>
          </cell>
          <cell r="I54">
            <v>5</v>
          </cell>
          <cell r="J54">
            <v>3.02</v>
          </cell>
          <cell r="K54">
            <v>4.05</v>
          </cell>
          <cell r="L54">
            <v>0.56999999999999995</v>
          </cell>
          <cell r="O54">
            <v>4.62</v>
          </cell>
        </row>
        <row r="55">
          <cell r="A55">
            <v>560084</v>
          </cell>
          <cell r="B55" t="str">
            <v>ЯСНЕНСКАЯ ГБ</v>
          </cell>
          <cell r="C55">
            <v>768</v>
          </cell>
          <cell r="D55">
            <v>675</v>
          </cell>
          <cell r="E55">
            <v>5246</v>
          </cell>
          <cell r="F55">
            <v>11351</v>
          </cell>
          <cell r="G55">
            <v>0.1464</v>
          </cell>
          <cell r="H55">
            <v>5.9499999999999997E-2</v>
          </cell>
          <cell r="I55">
            <v>2.14</v>
          </cell>
          <cell r="J55">
            <v>0.8</v>
          </cell>
          <cell r="K55">
            <v>1.58</v>
          </cell>
          <cell r="L55">
            <v>0.21</v>
          </cell>
          <cell r="O55">
            <v>1.79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989</v>
          </cell>
          <cell r="D56">
            <v>2</v>
          </cell>
          <cell r="E56">
            <v>2039</v>
          </cell>
          <cell r="F56">
            <v>23</v>
          </cell>
          <cell r="G56">
            <v>0.48499999999999999</v>
          </cell>
          <cell r="H56">
            <v>8.6999999999999994E-2</v>
          </cell>
          <cell r="I56">
            <v>5</v>
          </cell>
          <cell r="J56">
            <v>1.29</v>
          </cell>
          <cell r="K56">
            <v>4.75</v>
          </cell>
          <cell r="L56">
            <v>0.06</v>
          </cell>
          <cell r="O56">
            <v>4.8099999999999996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1514</v>
          </cell>
          <cell r="D57">
            <v>50</v>
          </cell>
          <cell r="E57">
            <v>4370</v>
          </cell>
          <cell r="F57">
            <v>142</v>
          </cell>
          <cell r="G57">
            <v>0.34649999999999997</v>
          </cell>
          <cell r="H57">
            <v>0.35210000000000002</v>
          </cell>
          <cell r="I57">
            <v>5</v>
          </cell>
          <cell r="J57">
            <v>5</v>
          </cell>
          <cell r="K57">
            <v>4.8</v>
          </cell>
          <cell r="L57">
            <v>0.2</v>
          </cell>
          <cell r="O57">
            <v>5</v>
          </cell>
        </row>
        <row r="58">
          <cell r="A58">
            <v>560087</v>
          </cell>
          <cell r="B58" t="str">
            <v>ОРСКАЯ УБ НА СТ. ОРСК</v>
          </cell>
          <cell r="C58">
            <v>835</v>
          </cell>
          <cell r="D58">
            <v>0</v>
          </cell>
          <cell r="E58">
            <v>5744</v>
          </cell>
          <cell r="F58">
            <v>0</v>
          </cell>
          <cell r="G58">
            <v>0.1454</v>
          </cell>
          <cell r="H58">
            <v>0</v>
          </cell>
          <cell r="I58">
            <v>2.13</v>
          </cell>
          <cell r="J58">
            <v>0</v>
          </cell>
          <cell r="K58">
            <v>2.13</v>
          </cell>
          <cell r="L58">
            <v>0</v>
          </cell>
          <cell r="O58">
            <v>2.13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355</v>
          </cell>
          <cell r="D59">
            <v>0</v>
          </cell>
          <cell r="E59">
            <v>1364</v>
          </cell>
          <cell r="F59">
            <v>0</v>
          </cell>
          <cell r="G59">
            <v>0.26029999999999998</v>
          </cell>
          <cell r="H59">
            <v>0</v>
          </cell>
          <cell r="I59">
            <v>3.89</v>
          </cell>
          <cell r="J59">
            <v>0</v>
          </cell>
          <cell r="K59">
            <v>3.89</v>
          </cell>
          <cell r="L59">
            <v>0</v>
          </cell>
          <cell r="O59">
            <v>3.89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295</v>
          </cell>
          <cell r="D60">
            <v>0</v>
          </cell>
          <cell r="E60">
            <v>867</v>
          </cell>
          <cell r="F60">
            <v>0</v>
          </cell>
          <cell r="G60">
            <v>0.34029999999999999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4</v>
          </cell>
          <cell r="E61">
            <v>138</v>
          </cell>
          <cell r="F61">
            <v>20</v>
          </cell>
          <cell r="G61">
            <v>7.1999999999999998E-3</v>
          </cell>
          <cell r="H61">
            <v>0.2</v>
          </cell>
          <cell r="I61">
            <v>0</v>
          </cell>
          <cell r="J61">
            <v>3.31</v>
          </cell>
          <cell r="K61">
            <v>0</v>
          </cell>
          <cell r="L61">
            <v>0.2</v>
          </cell>
          <cell r="O61">
            <v>0.2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117</v>
          </cell>
          <cell r="D62">
            <v>0</v>
          </cell>
          <cell r="E62">
            <v>1464</v>
          </cell>
          <cell r="F62">
            <v>0</v>
          </cell>
          <cell r="G62">
            <v>7.9899999999999999E-2</v>
          </cell>
          <cell r="H62">
            <v>0</v>
          </cell>
          <cell r="I62">
            <v>1.1200000000000001</v>
          </cell>
          <cell r="J62">
            <v>0</v>
          </cell>
          <cell r="K62">
            <v>1.1200000000000001</v>
          </cell>
          <cell r="L62">
            <v>0</v>
          </cell>
          <cell r="O62">
            <v>1.1200000000000001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2</v>
          </cell>
          <cell r="E63">
            <v>610</v>
          </cell>
          <cell r="F63">
            <v>135</v>
          </cell>
          <cell r="G63">
            <v>0</v>
          </cell>
          <cell r="H63">
            <v>1.4800000000000001E-2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5201</v>
          </cell>
          <cell r="D64">
            <v>0</v>
          </cell>
          <cell r="E64">
            <v>18779</v>
          </cell>
          <cell r="F64">
            <v>220</v>
          </cell>
          <cell r="G64">
            <v>0.27700000000000002</v>
          </cell>
          <cell r="H64">
            <v>0</v>
          </cell>
          <cell r="I64">
            <v>4.1500000000000004</v>
          </cell>
          <cell r="J64">
            <v>0</v>
          </cell>
          <cell r="K64">
            <v>4.1500000000000004</v>
          </cell>
          <cell r="L64">
            <v>0</v>
          </cell>
          <cell r="O64">
            <v>4.1500000000000004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4310</v>
          </cell>
          <cell r="D65">
            <v>6458</v>
          </cell>
          <cell r="E65">
            <v>20036</v>
          </cell>
          <cell r="F65">
            <v>40506</v>
          </cell>
          <cell r="G65">
            <v>0.21510000000000001</v>
          </cell>
          <cell r="H65">
            <v>0.15939999999999999</v>
          </cell>
          <cell r="I65">
            <v>3.2</v>
          </cell>
          <cell r="J65">
            <v>2.58</v>
          </cell>
          <cell r="K65">
            <v>0</v>
          </cell>
          <cell r="L65">
            <v>0.62</v>
          </cell>
          <cell r="M65">
            <v>1</v>
          </cell>
          <cell r="O65">
            <v>0.62</v>
          </cell>
        </row>
      </sheetData>
      <sheetData sheetId="4">
        <row r="6">
          <cell r="A6">
            <v>560002</v>
          </cell>
          <cell r="B6" t="str">
            <v>ОРЕНБУРГ ОБЛАСТНАЯ КБ  № 2</v>
          </cell>
          <cell r="C6">
            <v>1108</v>
          </cell>
          <cell r="D6">
            <v>1</v>
          </cell>
          <cell r="E6">
            <v>16786</v>
          </cell>
          <cell r="F6">
            <v>0</v>
          </cell>
          <cell r="G6">
            <v>6.6000000000000003E-2</v>
          </cell>
          <cell r="H6">
            <v>0</v>
          </cell>
          <cell r="I6">
            <v>0.92</v>
          </cell>
          <cell r="J6">
            <v>0</v>
          </cell>
          <cell r="K6">
            <v>0.92</v>
          </cell>
          <cell r="L6">
            <v>0</v>
          </cell>
          <cell r="O6">
            <v>0.92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157</v>
          </cell>
          <cell r="D7">
            <v>2</v>
          </cell>
          <cell r="E7">
            <v>4141</v>
          </cell>
          <cell r="F7">
            <v>35</v>
          </cell>
          <cell r="G7">
            <v>3.7900000000000003E-2</v>
          </cell>
          <cell r="H7">
            <v>5.7099999999999998E-2</v>
          </cell>
          <cell r="I7">
            <v>0.5</v>
          </cell>
          <cell r="J7">
            <v>0.56000000000000005</v>
          </cell>
          <cell r="K7">
            <v>0.5</v>
          </cell>
          <cell r="L7">
            <v>0.01</v>
          </cell>
          <cell r="O7">
            <v>0.51</v>
          </cell>
        </row>
        <row r="8">
          <cell r="A8">
            <v>560017</v>
          </cell>
          <cell r="B8" t="str">
            <v>ОРЕНБУРГ ГБУЗ ГКБ №1</v>
          </cell>
          <cell r="C8">
            <v>5450</v>
          </cell>
          <cell r="D8">
            <v>3</v>
          </cell>
          <cell r="E8">
            <v>76719</v>
          </cell>
          <cell r="F8">
            <v>4</v>
          </cell>
          <cell r="G8">
            <v>7.0999999999999994E-2</v>
          </cell>
          <cell r="H8">
            <v>0.75</v>
          </cell>
          <cell r="I8">
            <v>1</v>
          </cell>
          <cell r="J8">
            <v>2.5</v>
          </cell>
          <cell r="K8">
            <v>1</v>
          </cell>
          <cell r="L8">
            <v>0</v>
          </cell>
          <cell r="O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8220</v>
          </cell>
          <cell r="D9">
            <v>383</v>
          </cell>
          <cell r="E9">
            <v>88775</v>
          </cell>
          <cell r="F9">
            <v>4057</v>
          </cell>
          <cell r="G9">
            <v>9.2600000000000002E-2</v>
          </cell>
          <cell r="H9">
            <v>9.4399999999999998E-2</v>
          </cell>
          <cell r="I9">
            <v>1.32</v>
          </cell>
          <cell r="J9">
            <v>0.95</v>
          </cell>
          <cell r="K9">
            <v>1.27</v>
          </cell>
          <cell r="L9">
            <v>0.04</v>
          </cell>
          <cell r="O9">
            <v>1.31</v>
          </cell>
        </row>
        <row r="10">
          <cell r="A10">
            <v>560021</v>
          </cell>
          <cell r="B10" t="str">
            <v>ОРЕНБУРГ ГБУЗ ГКБ № 5</v>
          </cell>
          <cell r="C10">
            <v>3658</v>
          </cell>
          <cell r="D10">
            <v>5349</v>
          </cell>
          <cell r="E10">
            <v>55723</v>
          </cell>
          <cell r="F10">
            <v>37839</v>
          </cell>
          <cell r="G10">
            <v>6.5600000000000006E-2</v>
          </cell>
          <cell r="H10">
            <v>0.1414</v>
          </cell>
          <cell r="I10">
            <v>0.92</v>
          </cell>
          <cell r="J10">
            <v>1.44</v>
          </cell>
          <cell r="K10">
            <v>0.55000000000000004</v>
          </cell>
          <cell r="L10">
            <v>0.57999999999999996</v>
          </cell>
          <cell r="O10">
            <v>1.1299999999999999</v>
          </cell>
        </row>
        <row r="11">
          <cell r="A11">
            <v>560022</v>
          </cell>
          <cell r="B11" t="str">
            <v>ОРЕНБУРГ ГАУЗ ГКБ  №6</v>
          </cell>
          <cell r="C11">
            <v>4526</v>
          </cell>
          <cell r="D11">
            <v>2914</v>
          </cell>
          <cell r="E11">
            <v>66875</v>
          </cell>
          <cell r="F11">
            <v>23896</v>
          </cell>
          <cell r="G11">
            <v>6.7699999999999996E-2</v>
          </cell>
          <cell r="H11">
            <v>0.12189999999999999</v>
          </cell>
          <cell r="I11">
            <v>0.95</v>
          </cell>
          <cell r="J11">
            <v>1.23</v>
          </cell>
          <cell r="K11">
            <v>0.7</v>
          </cell>
          <cell r="L11">
            <v>0.32</v>
          </cell>
          <cell r="O11">
            <v>1.02</v>
          </cell>
        </row>
        <row r="12">
          <cell r="A12">
            <v>560024</v>
          </cell>
          <cell r="B12" t="str">
            <v>ОРЕНБУРГ ГАУЗ ДГКБ</v>
          </cell>
          <cell r="C12">
            <v>103</v>
          </cell>
          <cell r="D12">
            <v>16089</v>
          </cell>
          <cell r="E12">
            <v>2551</v>
          </cell>
          <cell r="F12">
            <v>50074</v>
          </cell>
          <cell r="G12">
            <v>4.0399999999999998E-2</v>
          </cell>
          <cell r="H12">
            <v>0.32129999999999997</v>
          </cell>
          <cell r="I12">
            <v>0.54</v>
          </cell>
          <cell r="J12">
            <v>2.5</v>
          </cell>
          <cell r="K12">
            <v>0.03</v>
          </cell>
          <cell r="L12">
            <v>2.38</v>
          </cell>
          <cell r="O12">
            <v>2.41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6217</v>
          </cell>
          <cell r="D13">
            <v>2226</v>
          </cell>
          <cell r="E13">
            <v>94787</v>
          </cell>
          <cell r="F13">
            <v>19107</v>
          </cell>
          <cell r="G13">
            <v>6.5600000000000006E-2</v>
          </cell>
          <cell r="H13">
            <v>0.11650000000000001</v>
          </cell>
          <cell r="I13">
            <v>0.92</v>
          </cell>
          <cell r="J13">
            <v>1.18</v>
          </cell>
          <cell r="K13">
            <v>0.76</v>
          </cell>
          <cell r="L13">
            <v>0.2</v>
          </cell>
          <cell r="O13">
            <v>0.96</v>
          </cell>
        </row>
        <row r="14">
          <cell r="A14">
            <v>560032</v>
          </cell>
          <cell r="B14" t="str">
            <v>ОРСКАЯ ГАУЗ ГБ № 2</v>
          </cell>
          <cell r="C14">
            <v>1626</v>
          </cell>
          <cell r="D14">
            <v>0</v>
          </cell>
          <cell r="E14">
            <v>20849</v>
          </cell>
          <cell r="F14">
            <v>0</v>
          </cell>
          <cell r="G14">
            <v>7.8E-2</v>
          </cell>
          <cell r="H14">
            <v>0</v>
          </cell>
          <cell r="I14">
            <v>1.1000000000000001</v>
          </cell>
          <cell r="J14">
            <v>0</v>
          </cell>
          <cell r="K14">
            <v>1.1000000000000001</v>
          </cell>
          <cell r="L14">
            <v>0</v>
          </cell>
          <cell r="O14">
            <v>1.1000000000000001</v>
          </cell>
        </row>
        <row r="15">
          <cell r="A15">
            <v>560033</v>
          </cell>
          <cell r="B15" t="str">
            <v>ОРСКАЯ ГАУЗ ГБ № 3</v>
          </cell>
          <cell r="C15">
            <v>4209</v>
          </cell>
          <cell r="D15">
            <v>0</v>
          </cell>
          <cell r="E15">
            <v>40933</v>
          </cell>
          <cell r="F15">
            <v>0</v>
          </cell>
          <cell r="G15">
            <v>0.1028</v>
          </cell>
          <cell r="H15">
            <v>0</v>
          </cell>
          <cell r="I15">
            <v>1.48</v>
          </cell>
          <cell r="J15">
            <v>0</v>
          </cell>
          <cell r="K15">
            <v>1.48</v>
          </cell>
          <cell r="L15">
            <v>0</v>
          </cell>
          <cell r="O15">
            <v>1.48</v>
          </cell>
        </row>
        <row r="16">
          <cell r="A16">
            <v>560034</v>
          </cell>
          <cell r="B16" t="str">
            <v>ОРСКАЯ ГАУЗ ГБ № 4</v>
          </cell>
          <cell r="C16">
            <v>4250</v>
          </cell>
          <cell r="D16">
            <v>1</v>
          </cell>
          <cell r="E16">
            <v>37935</v>
          </cell>
          <cell r="F16">
            <v>3</v>
          </cell>
          <cell r="G16">
            <v>0.112</v>
          </cell>
          <cell r="H16">
            <v>0.33329999999999999</v>
          </cell>
          <cell r="I16">
            <v>1.61</v>
          </cell>
          <cell r="J16">
            <v>2.5</v>
          </cell>
          <cell r="K16">
            <v>1.61</v>
          </cell>
          <cell r="L16">
            <v>0</v>
          </cell>
          <cell r="O16">
            <v>1.61</v>
          </cell>
        </row>
        <row r="17">
          <cell r="A17">
            <v>560035</v>
          </cell>
          <cell r="B17" t="str">
            <v>ОРСКАЯ ГАУЗ ГБ № 5</v>
          </cell>
          <cell r="C17">
            <v>96</v>
          </cell>
          <cell r="D17">
            <v>950</v>
          </cell>
          <cell r="E17">
            <v>1753</v>
          </cell>
          <cell r="F17">
            <v>30604</v>
          </cell>
          <cell r="G17">
            <v>5.4800000000000001E-2</v>
          </cell>
          <cell r="H17">
            <v>3.1E-2</v>
          </cell>
          <cell r="I17">
            <v>0.76</v>
          </cell>
          <cell r="J17">
            <v>0.28999999999999998</v>
          </cell>
          <cell r="K17">
            <v>0.04</v>
          </cell>
          <cell r="L17">
            <v>0.28000000000000003</v>
          </cell>
          <cell r="O17">
            <v>0.32</v>
          </cell>
        </row>
        <row r="18">
          <cell r="A18">
            <v>560036</v>
          </cell>
          <cell r="B18" t="str">
            <v>ОРСКАЯ ГАУЗ ГБ № 1</v>
          </cell>
          <cell r="C18">
            <v>2678</v>
          </cell>
          <cell r="D18">
            <v>1458</v>
          </cell>
          <cell r="E18">
            <v>47460</v>
          </cell>
          <cell r="F18">
            <v>10787</v>
          </cell>
          <cell r="G18">
            <v>5.6399999999999999E-2</v>
          </cell>
          <cell r="H18">
            <v>0.13519999999999999</v>
          </cell>
          <cell r="I18">
            <v>0.78</v>
          </cell>
          <cell r="J18">
            <v>1.37</v>
          </cell>
          <cell r="K18">
            <v>0.63</v>
          </cell>
          <cell r="L18">
            <v>0.26</v>
          </cell>
          <cell r="O18">
            <v>0.89</v>
          </cell>
        </row>
        <row r="19">
          <cell r="A19">
            <v>560041</v>
          </cell>
          <cell r="B19" t="str">
            <v>НОВОТРОИЦКАЯ ГАУЗ ДГБ</v>
          </cell>
          <cell r="C19">
            <v>21</v>
          </cell>
          <cell r="D19">
            <v>1258</v>
          </cell>
          <cell r="E19">
            <v>934</v>
          </cell>
          <cell r="F19">
            <v>19506</v>
          </cell>
          <cell r="G19">
            <v>2.2499999999999999E-2</v>
          </cell>
          <cell r="H19">
            <v>6.4500000000000002E-2</v>
          </cell>
          <cell r="I19">
            <v>0.27</v>
          </cell>
          <cell r="J19">
            <v>0.64</v>
          </cell>
          <cell r="K19">
            <v>0.01</v>
          </cell>
          <cell r="L19">
            <v>0.61</v>
          </cell>
          <cell r="O19">
            <v>0.62</v>
          </cell>
        </row>
        <row r="20">
          <cell r="A20">
            <v>560043</v>
          </cell>
          <cell r="B20" t="str">
            <v>МЕДНОГОРСКАЯ ГБ</v>
          </cell>
          <cell r="C20">
            <v>430</v>
          </cell>
          <cell r="D20">
            <v>214</v>
          </cell>
          <cell r="E20">
            <v>21204</v>
          </cell>
          <cell r="F20">
            <v>5152</v>
          </cell>
          <cell r="G20">
            <v>2.0299999999999999E-2</v>
          </cell>
          <cell r="H20">
            <v>4.1500000000000002E-2</v>
          </cell>
          <cell r="I20">
            <v>0.24</v>
          </cell>
          <cell r="J20">
            <v>0.4</v>
          </cell>
          <cell r="K20">
            <v>0.19</v>
          </cell>
          <cell r="L20">
            <v>0.08</v>
          </cell>
          <cell r="O20">
            <v>0.27</v>
          </cell>
        </row>
        <row r="21">
          <cell r="A21">
            <v>560045</v>
          </cell>
          <cell r="B21" t="str">
            <v>БУГУРУСЛАНСКАЯ ГБ</v>
          </cell>
          <cell r="C21">
            <v>379</v>
          </cell>
          <cell r="D21">
            <v>84</v>
          </cell>
          <cell r="E21">
            <v>19954</v>
          </cell>
          <cell r="F21">
            <v>5837</v>
          </cell>
          <cell r="G21">
            <v>1.9E-2</v>
          </cell>
          <cell r="H21">
            <v>1.44E-2</v>
          </cell>
          <cell r="I21">
            <v>0.22</v>
          </cell>
          <cell r="J21">
            <v>0.12</v>
          </cell>
          <cell r="K21">
            <v>0</v>
          </cell>
          <cell r="L21">
            <v>0.03</v>
          </cell>
          <cell r="M21">
            <v>1</v>
          </cell>
          <cell r="O21">
            <v>0.03</v>
          </cell>
        </row>
        <row r="22">
          <cell r="A22">
            <v>560047</v>
          </cell>
          <cell r="B22" t="str">
            <v>БУГУРУСЛАНСКАЯ РБ</v>
          </cell>
          <cell r="C22">
            <v>646</v>
          </cell>
          <cell r="D22">
            <v>190</v>
          </cell>
          <cell r="E22">
            <v>30078</v>
          </cell>
          <cell r="F22">
            <v>8321</v>
          </cell>
          <cell r="G22">
            <v>2.1499999999999998E-2</v>
          </cell>
          <cell r="H22">
            <v>2.2800000000000001E-2</v>
          </cell>
          <cell r="I22">
            <v>0.26</v>
          </cell>
          <cell r="J22">
            <v>0.21</v>
          </cell>
          <cell r="K22">
            <v>0.2</v>
          </cell>
          <cell r="L22">
            <v>0.05</v>
          </cell>
          <cell r="O22">
            <v>0.25</v>
          </cell>
        </row>
        <row r="23">
          <cell r="A23">
            <v>560052</v>
          </cell>
          <cell r="B23" t="str">
            <v>АБДУЛИНСКАЯ ГБ</v>
          </cell>
          <cell r="C23">
            <v>1019</v>
          </cell>
          <cell r="D23">
            <v>292</v>
          </cell>
          <cell r="E23">
            <v>17925</v>
          </cell>
          <cell r="F23">
            <v>5609</v>
          </cell>
          <cell r="G23">
            <v>5.6800000000000003E-2</v>
          </cell>
          <cell r="H23">
            <v>5.21E-2</v>
          </cell>
          <cell r="I23">
            <v>0.79</v>
          </cell>
          <cell r="J23">
            <v>0.51</v>
          </cell>
          <cell r="K23">
            <v>0.6</v>
          </cell>
          <cell r="L23">
            <v>0.12</v>
          </cell>
          <cell r="O23">
            <v>0.72</v>
          </cell>
        </row>
        <row r="24">
          <cell r="A24">
            <v>560053</v>
          </cell>
          <cell r="B24" t="str">
            <v>АДАМОВСКАЯ РБ</v>
          </cell>
          <cell r="C24">
            <v>339</v>
          </cell>
          <cell r="D24">
            <v>83</v>
          </cell>
          <cell r="E24">
            <v>16112</v>
          </cell>
          <cell r="F24">
            <v>4645</v>
          </cell>
          <cell r="G24">
            <v>2.1000000000000001E-2</v>
          </cell>
          <cell r="H24">
            <v>1.7899999999999999E-2</v>
          </cell>
          <cell r="I24">
            <v>0.25</v>
          </cell>
          <cell r="J24">
            <v>0.16</v>
          </cell>
          <cell r="K24">
            <v>0.2</v>
          </cell>
          <cell r="L24">
            <v>0.04</v>
          </cell>
          <cell r="O24">
            <v>0.24</v>
          </cell>
        </row>
        <row r="25">
          <cell r="A25">
            <v>560054</v>
          </cell>
          <cell r="B25" t="str">
            <v>АКБУЛАКСКАЯ РБ</v>
          </cell>
          <cell r="C25">
            <v>152</v>
          </cell>
          <cell r="D25">
            <v>29</v>
          </cell>
          <cell r="E25">
            <v>16219</v>
          </cell>
          <cell r="F25">
            <v>5272</v>
          </cell>
          <cell r="G25">
            <v>9.4000000000000004E-3</v>
          </cell>
          <cell r="H25">
            <v>5.4999999999999997E-3</v>
          </cell>
          <cell r="I25">
            <v>7.0000000000000007E-2</v>
          </cell>
          <cell r="J25">
            <v>0.03</v>
          </cell>
          <cell r="K25">
            <v>0.05</v>
          </cell>
          <cell r="L25">
            <v>0.01</v>
          </cell>
          <cell r="O25">
            <v>0.06</v>
          </cell>
        </row>
        <row r="26">
          <cell r="A26">
            <v>560055</v>
          </cell>
          <cell r="B26" t="str">
            <v>АЛЕКСАНДРОВСКАЯ РБ</v>
          </cell>
          <cell r="C26">
            <v>320</v>
          </cell>
          <cell r="D26">
            <v>46</v>
          </cell>
          <cell r="E26">
            <v>11416</v>
          </cell>
          <cell r="F26">
            <v>2753</v>
          </cell>
          <cell r="G26">
            <v>2.8000000000000001E-2</v>
          </cell>
          <cell r="H26">
            <v>1.67E-2</v>
          </cell>
          <cell r="I26">
            <v>0.35</v>
          </cell>
          <cell r="J26">
            <v>0.14000000000000001</v>
          </cell>
          <cell r="K26">
            <v>0.28000000000000003</v>
          </cell>
          <cell r="L26">
            <v>0.03</v>
          </cell>
          <cell r="O26">
            <v>0.31</v>
          </cell>
        </row>
        <row r="27">
          <cell r="A27">
            <v>560056</v>
          </cell>
          <cell r="B27" t="str">
            <v>АСЕКЕЕВСКАЯ РБ</v>
          </cell>
          <cell r="C27">
            <v>1586</v>
          </cell>
          <cell r="D27">
            <v>190</v>
          </cell>
          <cell r="E27">
            <v>15690</v>
          </cell>
          <cell r="F27">
            <v>3503</v>
          </cell>
          <cell r="G27">
            <v>0.1011</v>
          </cell>
          <cell r="H27">
            <v>5.4199999999999998E-2</v>
          </cell>
          <cell r="I27">
            <v>1.45</v>
          </cell>
          <cell r="J27">
            <v>0.53</v>
          </cell>
          <cell r="K27">
            <v>1.19</v>
          </cell>
          <cell r="L27">
            <v>0.1</v>
          </cell>
          <cell r="O27">
            <v>1.29</v>
          </cell>
        </row>
        <row r="28">
          <cell r="A28">
            <v>560057</v>
          </cell>
          <cell r="B28" t="str">
            <v>БЕЛЯЕВСКАЯ РБ</v>
          </cell>
          <cell r="C28">
            <v>1168</v>
          </cell>
          <cell r="D28">
            <v>224</v>
          </cell>
          <cell r="E28">
            <v>12513</v>
          </cell>
          <cell r="F28">
            <v>3354</v>
          </cell>
          <cell r="G28">
            <v>9.3299999999999994E-2</v>
          </cell>
          <cell r="H28">
            <v>6.6799999999999998E-2</v>
          </cell>
          <cell r="I28">
            <v>1.33</v>
          </cell>
          <cell r="J28">
            <v>0.66</v>
          </cell>
          <cell r="K28">
            <v>1.05</v>
          </cell>
          <cell r="L28">
            <v>0.14000000000000001</v>
          </cell>
          <cell r="O28">
            <v>1.19</v>
          </cell>
        </row>
        <row r="29">
          <cell r="A29">
            <v>560058</v>
          </cell>
          <cell r="B29" t="str">
            <v>ГАЙСКАЯ ГБ</v>
          </cell>
          <cell r="C29">
            <v>211</v>
          </cell>
          <cell r="D29">
            <v>104</v>
          </cell>
          <cell r="E29">
            <v>35189</v>
          </cell>
          <cell r="F29">
            <v>9975</v>
          </cell>
          <cell r="G29">
            <v>6.0000000000000001E-3</v>
          </cell>
          <cell r="H29">
            <v>1.04E-2</v>
          </cell>
          <cell r="I29">
            <v>0.02</v>
          </cell>
          <cell r="J29">
            <v>0.08</v>
          </cell>
          <cell r="K29">
            <v>0.02</v>
          </cell>
          <cell r="L29">
            <v>0.02</v>
          </cell>
          <cell r="O29">
            <v>0.04</v>
          </cell>
        </row>
        <row r="30">
          <cell r="A30">
            <v>560059</v>
          </cell>
          <cell r="B30" t="str">
            <v>ГРАЧЕВСКАЯ РБ</v>
          </cell>
          <cell r="C30">
            <v>343</v>
          </cell>
          <cell r="D30">
            <v>236</v>
          </cell>
          <cell r="E30">
            <v>10974</v>
          </cell>
          <cell r="F30">
            <v>2718</v>
          </cell>
          <cell r="G30">
            <v>3.1300000000000001E-2</v>
          </cell>
          <cell r="H30">
            <v>8.6800000000000002E-2</v>
          </cell>
          <cell r="I30">
            <v>0.4</v>
          </cell>
          <cell r="J30">
            <v>0.87</v>
          </cell>
          <cell r="K30">
            <v>0.32</v>
          </cell>
          <cell r="L30">
            <v>0.17</v>
          </cell>
          <cell r="O30">
            <v>0.49</v>
          </cell>
        </row>
        <row r="31">
          <cell r="A31">
            <v>560060</v>
          </cell>
          <cell r="B31" t="str">
            <v>ДОМБАРОВСКАЯ РБ</v>
          </cell>
          <cell r="C31">
            <v>167</v>
          </cell>
          <cell r="D31">
            <v>29</v>
          </cell>
          <cell r="E31">
            <v>12348</v>
          </cell>
          <cell r="F31">
            <v>3681</v>
          </cell>
          <cell r="G31">
            <v>1.35E-2</v>
          </cell>
          <cell r="H31">
            <v>7.9000000000000008E-3</v>
          </cell>
          <cell r="I31">
            <v>0.14000000000000001</v>
          </cell>
          <cell r="J31">
            <v>0.05</v>
          </cell>
          <cell r="K31">
            <v>0.11</v>
          </cell>
          <cell r="L31">
            <v>0.01</v>
          </cell>
          <cell r="O31">
            <v>0.12</v>
          </cell>
        </row>
        <row r="32">
          <cell r="A32">
            <v>560061</v>
          </cell>
          <cell r="B32" t="str">
            <v>ИЛЕКСКАЯ РБ</v>
          </cell>
          <cell r="C32">
            <v>261</v>
          </cell>
          <cell r="D32">
            <v>34</v>
          </cell>
          <cell r="E32">
            <v>18158</v>
          </cell>
          <cell r="F32">
            <v>5347</v>
          </cell>
          <cell r="G32">
            <v>1.44E-2</v>
          </cell>
          <cell r="H32">
            <v>6.4000000000000003E-3</v>
          </cell>
          <cell r="I32">
            <v>0.15</v>
          </cell>
          <cell r="J32">
            <v>0.04</v>
          </cell>
          <cell r="K32">
            <v>0.12</v>
          </cell>
          <cell r="L32">
            <v>0.01</v>
          </cell>
          <cell r="O32">
            <v>0.13</v>
          </cell>
        </row>
        <row r="33">
          <cell r="A33">
            <v>560062</v>
          </cell>
          <cell r="B33" t="str">
            <v>КВАРКЕНСКАЯ РБ</v>
          </cell>
          <cell r="C33">
            <v>1085</v>
          </cell>
          <cell r="D33">
            <v>495</v>
          </cell>
          <cell r="E33">
            <v>13356</v>
          </cell>
          <cell r="F33">
            <v>3289</v>
          </cell>
          <cell r="G33">
            <v>8.1199999999999994E-2</v>
          </cell>
          <cell r="H33">
            <v>0.15049999999999999</v>
          </cell>
          <cell r="I33">
            <v>1.1499999999999999</v>
          </cell>
          <cell r="J33">
            <v>1.53</v>
          </cell>
          <cell r="K33">
            <v>0.92</v>
          </cell>
          <cell r="L33">
            <v>0.31</v>
          </cell>
          <cell r="O33">
            <v>1.23</v>
          </cell>
        </row>
        <row r="34">
          <cell r="A34">
            <v>560063</v>
          </cell>
          <cell r="B34" t="str">
            <v>КРАСНОГВАРДЕЙСКАЯ РБ</v>
          </cell>
          <cell r="C34">
            <v>337</v>
          </cell>
          <cell r="D34">
            <v>60</v>
          </cell>
          <cell r="E34">
            <v>14172</v>
          </cell>
          <cell r="F34">
            <v>4195</v>
          </cell>
          <cell r="G34">
            <v>2.3800000000000002E-2</v>
          </cell>
          <cell r="H34">
            <v>1.43E-2</v>
          </cell>
          <cell r="I34">
            <v>0.28999999999999998</v>
          </cell>
          <cell r="J34">
            <v>0.12</v>
          </cell>
          <cell r="K34">
            <v>0.22</v>
          </cell>
          <cell r="L34">
            <v>0.03</v>
          </cell>
          <cell r="O34">
            <v>0.25</v>
          </cell>
        </row>
        <row r="35">
          <cell r="A35">
            <v>560064</v>
          </cell>
          <cell r="B35" t="str">
            <v>КУВАНДЫКСКАЯ ГБ</v>
          </cell>
          <cell r="C35">
            <v>4796</v>
          </cell>
          <cell r="D35">
            <v>3150</v>
          </cell>
          <cell r="E35">
            <v>31258</v>
          </cell>
          <cell r="F35">
            <v>9195</v>
          </cell>
          <cell r="G35">
            <v>0.15340000000000001</v>
          </cell>
          <cell r="H35">
            <v>0.34260000000000002</v>
          </cell>
          <cell r="I35">
            <v>2.2400000000000002</v>
          </cell>
          <cell r="J35">
            <v>2.5</v>
          </cell>
          <cell r="K35">
            <v>1.72</v>
          </cell>
          <cell r="L35">
            <v>0.57999999999999996</v>
          </cell>
          <cell r="O35">
            <v>2.2999999999999998</v>
          </cell>
        </row>
        <row r="36">
          <cell r="A36">
            <v>560065</v>
          </cell>
          <cell r="B36" t="str">
            <v>КУРМАНАЕВСКАЯ РБ</v>
          </cell>
          <cell r="C36">
            <v>156</v>
          </cell>
          <cell r="D36">
            <v>55</v>
          </cell>
          <cell r="E36">
            <v>13260</v>
          </cell>
          <cell r="F36">
            <v>3129</v>
          </cell>
          <cell r="G36">
            <v>1.18E-2</v>
          </cell>
          <cell r="H36">
            <v>1.7600000000000001E-2</v>
          </cell>
          <cell r="I36">
            <v>0.11</v>
          </cell>
          <cell r="J36">
            <v>0.15</v>
          </cell>
          <cell r="K36">
            <v>0.09</v>
          </cell>
          <cell r="L36">
            <v>0.03</v>
          </cell>
          <cell r="O36">
            <v>0.12</v>
          </cell>
        </row>
        <row r="37">
          <cell r="A37">
            <v>560066</v>
          </cell>
          <cell r="B37" t="str">
            <v>МАТВЕЕВСКАЯ РБ</v>
          </cell>
          <cell r="C37">
            <v>406</v>
          </cell>
          <cell r="D37">
            <v>109</v>
          </cell>
          <cell r="E37">
            <v>9057</v>
          </cell>
          <cell r="F37">
            <v>2318</v>
          </cell>
          <cell r="G37">
            <v>4.48E-2</v>
          </cell>
          <cell r="H37">
            <v>4.7E-2</v>
          </cell>
          <cell r="I37">
            <v>0.61</v>
          </cell>
          <cell r="J37">
            <v>0.46</v>
          </cell>
          <cell r="K37">
            <v>0.49</v>
          </cell>
          <cell r="L37">
            <v>0.09</v>
          </cell>
          <cell r="O37">
            <v>0.57999999999999996</v>
          </cell>
        </row>
        <row r="38">
          <cell r="A38">
            <v>560067</v>
          </cell>
          <cell r="B38" t="str">
            <v>НОВООРСКАЯ РБ</v>
          </cell>
          <cell r="C38">
            <v>351</v>
          </cell>
          <cell r="D38">
            <v>126</v>
          </cell>
          <cell r="E38">
            <v>22059</v>
          </cell>
          <cell r="F38">
            <v>6962</v>
          </cell>
          <cell r="G38">
            <v>1.5900000000000001E-2</v>
          </cell>
          <cell r="H38">
            <v>1.8100000000000002E-2</v>
          </cell>
          <cell r="I38">
            <v>0.17</v>
          </cell>
          <cell r="J38">
            <v>0.16</v>
          </cell>
          <cell r="K38">
            <v>0.13</v>
          </cell>
          <cell r="L38">
            <v>0.04</v>
          </cell>
          <cell r="O38">
            <v>0.17</v>
          </cell>
        </row>
        <row r="39">
          <cell r="A39">
            <v>560068</v>
          </cell>
          <cell r="B39" t="str">
            <v>НОВОСЕРГИЕВСКАЯ РБ</v>
          </cell>
          <cell r="C39">
            <v>675</v>
          </cell>
          <cell r="D39">
            <v>79</v>
          </cell>
          <cell r="E39">
            <v>25512</v>
          </cell>
          <cell r="F39">
            <v>7475</v>
          </cell>
          <cell r="G39">
            <v>2.6499999999999999E-2</v>
          </cell>
          <cell r="H39">
            <v>1.06E-2</v>
          </cell>
          <cell r="I39">
            <v>0.33</v>
          </cell>
          <cell r="J39">
            <v>0.08</v>
          </cell>
          <cell r="K39">
            <v>0.25</v>
          </cell>
          <cell r="L39">
            <v>0.02</v>
          </cell>
          <cell r="O39">
            <v>0.27</v>
          </cell>
        </row>
        <row r="40">
          <cell r="A40">
            <v>560069</v>
          </cell>
          <cell r="B40" t="str">
            <v>ОКТЯБРЬСКАЯ РБ</v>
          </cell>
          <cell r="C40">
            <v>260</v>
          </cell>
          <cell r="D40">
            <v>28</v>
          </cell>
          <cell r="E40">
            <v>15719</v>
          </cell>
          <cell r="F40">
            <v>4367</v>
          </cell>
          <cell r="G40">
            <v>1.6500000000000001E-2</v>
          </cell>
          <cell r="H40">
            <v>6.4000000000000003E-3</v>
          </cell>
          <cell r="I40">
            <v>0.18</v>
          </cell>
          <cell r="J40">
            <v>0.04</v>
          </cell>
          <cell r="K40">
            <v>0.14000000000000001</v>
          </cell>
          <cell r="L40">
            <v>0.01</v>
          </cell>
          <cell r="O40">
            <v>0.15</v>
          </cell>
        </row>
        <row r="41">
          <cell r="A41">
            <v>560070</v>
          </cell>
          <cell r="B41" t="str">
            <v>ОРЕНБУРГСКАЯ РБ</v>
          </cell>
          <cell r="C41">
            <v>5273</v>
          </cell>
          <cell r="D41">
            <v>2256</v>
          </cell>
          <cell r="E41">
            <v>57117</v>
          </cell>
          <cell r="F41">
            <v>18512</v>
          </cell>
          <cell r="G41">
            <v>9.2299999999999993E-2</v>
          </cell>
          <cell r="H41">
            <v>0.12189999999999999</v>
          </cell>
          <cell r="I41">
            <v>1.32</v>
          </cell>
          <cell r="J41">
            <v>1.23</v>
          </cell>
          <cell r="K41">
            <v>1</v>
          </cell>
          <cell r="L41">
            <v>0.3</v>
          </cell>
          <cell r="O41">
            <v>1.3</v>
          </cell>
        </row>
        <row r="42">
          <cell r="A42">
            <v>560071</v>
          </cell>
          <cell r="B42" t="str">
            <v>ПЕРВОМАЙСКАЯ РБ</v>
          </cell>
          <cell r="C42">
            <v>293</v>
          </cell>
          <cell r="D42">
            <v>241</v>
          </cell>
          <cell r="E42">
            <v>18132</v>
          </cell>
          <cell r="F42">
            <v>5990</v>
          </cell>
          <cell r="G42">
            <v>1.6199999999999999E-2</v>
          </cell>
          <cell r="H42">
            <v>4.02E-2</v>
          </cell>
          <cell r="I42">
            <v>0.18</v>
          </cell>
          <cell r="J42">
            <v>0.39</v>
          </cell>
          <cell r="K42">
            <v>0.14000000000000001</v>
          </cell>
          <cell r="L42">
            <v>0.1</v>
          </cell>
          <cell r="O42">
            <v>0.24</v>
          </cell>
        </row>
        <row r="43">
          <cell r="A43">
            <v>560072</v>
          </cell>
          <cell r="B43" t="str">
            <v>ПЕРЕВОЛОЦКАЯ РБ</v>
          </cell>
          <cell r="C43">
            <v>453</v>
          </cell>
          <cell r="D43">
            <v>161</v>
          </cell>
          <cell r="E43">
            <v>19782</v>
          </cell>
          <cell r="F43">
            <v>5380</v>
          </cell>
          <cell r="G43">
            <v>2.29E-2</v>
          </cell>
          <cell r="H43">
            <v>2.9899999999999999E-2</v>
          </cell>
          <cell r="I43">
            <v>0.28000000000000003</v>
          </cell>
          <cell r="J43">
            <v>0.28000000000000003</v>
          </cell>
          <cell r="K43">
            <v>0.22</v>
          </cell>
          <cell r="L43">
            <v>0.06</v>
          </cell>
          <cell r="O43">
            <v>0.28000000000000003</v>
          </cell>
        </row>
        <row r="44">
          <cell r="A44">
            <v>560073</v>
          </cell>
          <cell r="B44" t="str">
            <v>ПОНОМАРЕВСКАЯ РБ</v>
          </cell>
          <cell r="C44">
            <v>750</v>
          </cell>
          <cell r="D44">
            <v>85</v>
          </cell>
          <cell r="E44">
            <v>11050</v>
          </cell>
          <cell r="F44">
            <v>2273</v>
          </cell>
          <cell r="G44">
            <v>6.7900000000000002E-2</v>
          </cell>
          <cell r="H44">
            <v>3.7400000000000003E-2</v>
          </cell>
          <cell r="I44">
            <v>0.95</v>
          </cell>
          <cell r="J44">
            <v>0.36</v>
          </cell>
          <cell r="K44">
            <v>0.79</v>
          </cell>
          <cell r="L44">
            <v>0.06</v>
          </cell>
          <cell r="O44">
            <v>0.85</v>
          </cell>
        </row>
        <row r="45">
          <cell r="A45">
            <v>560074</v>
          </cell>
          <cell r="B45" t="str">
            <v>САКМАРСКАЯ  РБ</v>
          </cell>
          <cell r="C45">
            <v>386</v>
          </cell>
          <cell r="D45">
            <v>116</v>
          </cell>
          <cell r="E45">
            <v>17488</v>
          </cell>
          <cell r="F45">
            <v>5546</v>
          </cell>
          <cell r="G45">
            <v>2.2100000000000002E-2</v>
          </cell>
          <cell r="H45">
            <v>2.0899999999999998E-2</v>
          </cell>
          <cell r="I45">
            <v>0.26</v>
          </cell>
          <cell r="J45">
            <v>0.19</v>
          </cell>
          <cell r="K45">
            <v>0.2</v>
          </cell>
          <cell r="L45">
            <v>0.05</v>
          </cell>
          <cell r="O45">
            <v>0.25</v>
          </cell>
        </row>
        <row r="46">
          <cell r="A46">
            <v>560075</v>
          </cell>
          <cell r="B46" t="str">
            <v>САРАКТАШСКАЯ РБ</v>
          </cell>
          <cell r="C46">
            <v>3329</v>
          </cell>
          <cell r="D46">
            <v>757</v>
          </cell>
          <cell r="E46">
            <v>29948</v>
          </cell>
          <cell r="F46">
            <v>9018</v>
          </cell>
          <cell r="G46">
            <v>0.11119999999999999</v>
          </cell>
          <cell r="H46">
            <v>8.3900000000000002E-2</v>
          </cell>
          <cell r="I46">
            <v>1.6</v>
          </cell>
          <cell r="J46">
            <v>0.84</v>
          </cell>
          <cell r="K46">
            <v>1.23</v>
          </cell>
          <cell r="L46">
            <v>0.19</v>
          </cell>
          <cell r="O46">
            <v>1.42</v>
          </cell>
        </row>
        <row r="47">
          <cell r="A47">
            <v>560076</v>
          </cell>
          <cell r="B47" t="str">
            <v>СВЕТЛИНСКАЯ РБ</v>
          </cell>
          <cell r="C47">
            <v>653</v>
          </cell>
          <cell r="D47">
            <v>336</v>
          </cell>
          <cell r="E47">
            <v>9129</v>
          </cell>
          <cell r="F47">
            <v>2512</v>
          </cell>
          <cell r="G47">
            <v>7.1499999999999994E-2</v>
          </cell>
          <cell r="H47">
            <v>0.1338</v>
          </cell>
          <cell r="I47">
            <v>1.01</v>
          </cell>
          <cell r="J47">
            <v>1.36</v>
          </cell>
          <cell r="K47">
            <v>0.79</v>
          </cell>
          <cell r="L47">
            <v>0.3</v>
          </cell>
          <cell r="O47">
            <v>1.0900000000000001</v>
          </cell>
        </row>
        <row r="48">
          <cell r="A48">
            <v>560077</v>
          </cell>
          <cell r="B48" t="str">
            <v>СЕВЕРНАЯ РБ</v>
          </cell>
          <cell r="C48">
            <v>1232</v>
          </cell>
          <cell r="D48">
            <v>38</v>
          </cell>
          <cell r="E48">
            <v>10874</v>
          </cell>
          <cell r="F48">
            <v>2216</v>
          </cell>
          <cell r="G48">
            <v>0.1133</v>
          </cell>
          <cell r="H48">
            <v>1.7100000000000001E-2</v>
          </cell>
          <cell r="I48">
            <v>1.63</v>
          </cell>
          <cell r="J48">
            <v>0.15</v>
          </cell>
          <cell r="K48">
            <v>1.35</v>
          </cell>
          <cell r="L48">
            <v>0.03</v>
          </cell>
          <cell r="O48">
            <v>1.38</v>
          </cell>
        </row>
        <row r="49">
          <cell r="A49">
            <v>560078</v>
          </cell>
          <cell r="B49" t="str">
            <v>СОЛЬ-ИЛЕЦКАЯ ГБ</v>
          </cell>
          <cell r="C49">
            <v>497</v>
          </cell>
          <cell r="D49">
            <v>347</v>
          </cell>
          <cell r="E49">
            <v>34300</v>
          </cell>
          <cell r="F49">
            <v>11308</v>
          </cell>
          <cell r="G49">
            <v>1.4500000000000001E-2</v>
          </cell>
          <cell r="H49">
            <v>3.0700000000000002E-2</v>
          </cell>
          <cell r="I49">
            <v>0.15</v>
          </cell>
          <cell r="J49">
            <v>0.28999999999999998</v>
          </cell>
          <cell r="K49">
            <v>0.11</v>
          </cell>
          <cell r="L49">
            <v>7.0000000000000007E-2</v>
          </cell>
          <cell r="O49">
            <v>0.18</v>
          </cell>
        </row>
        <row r="50">
          <cell r="A50">
            <v>560079</v>
          </cell>
          <cell r="B50" t="str">
            <v>СОРОЧИНСКАЯ ГБ</v>
          </cell>
          <cell r="C50">
            <v>1871</v>
          </cell>
          <cell r="D50">
            <v>900</v>
          </cell>
          <cell r="E50">
            <v>33434</v>
          </cell>
          <cell r="F50">
            <v>9701</v>
          </cell>
          <cell r="G50">
            <v>5.6000000000000001E-2</v>
          </cell>
          <cell r="H50">
            <v>9.2799999999999994E-2</v>
          </cell>
          <cell r="I50">
            <v>0.77</v>
          </cell>
          <cell r="J50">
            <v>0.93</v>
          </cell>
          <cell r="K50">
            <v>0.6</v>
          </cell>
          <cell r="L50">
            <v>0.2</v>
          </cell>
          <cell r="O50">
            <v>0.8</v>
          </cell>
        </row>
        <row r="51">
          <cell r="A51">
            <v>560080</v>
          </cell>
          <cell r="B51" t="str">
            <v>ТАШЛИНСКАЯ РБ</v>
          </cell>
          <cell r="C51">
            <v>79</v>
          </cell>
          <cell r="D51">
            <v>15</v>
          </cell>
          <cell r="E51">
            <v>17599</v>
          </cell>
          <cell r="F51">
            <v>5242</v>
          </cell>
          <cell r="G51">
            <v>4.4999999999999997E-3</v>
          </cell>
          <cell r="H51">
            <v>2.8999999999999998E-3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C52">
            <v>433</v>
          </cell>
          <cell r="D52">
            <v>135</v>
          </cell>
          <cell r="E52">
            <v>20041</v>
          </cell>
          <cell r="F52">
            <v>6538</v>
          </cell>
          <cell r="G52">
            <v>2.1600000000000001E-2</v>
          </cell>
          <cell r="H52">
            <v>2.06E-2</v>
          </cell>
          <cell r="I52">
            <v>0.26</v>
          </cell>
          <cell r="J52">
            <v>0.18</v>
          </cell>
          <cell r="K52">
            <v>0.2</v>
          </cell>
          <cell r="L52">
            <v>0.05</v>
          </cell>
          <cell r="O52">
            <v>0.25</v>
          </cell>
        </row>
        <row r="53">
          <cell r="A53">
            <v>560082</v>
          </cell>
          <cell r="B53" t="str">
            <v>ТЮЛЬГАНСКАЯ РБ</v>
          </cell>
          <cell r="C53">
            <v>297</v>
          </cell>
          <cell r="D53">
            <v>107</v>
          </cell>
          <cell r="E53">
            <v>15670</v>
          </cell>
          <cell r="F53">
            <v>3926</v>
          </cell>
          <cell r="G53">
            <v>1.9E-2</v>
          </cell>
          <cell r="H53">
            <v>2.7300000000000001E-2</v>
          </cell>
          <cell r="I53">
            <v>0.22</v>
          </cell>
          <cell r="J53">
            <v>0.25</v>
          </cell>
          <cell r="K53">
            <v>0.18</v>
          </cell>
          <cell r="L53">
            <v>0.05</v>
          </cell>
          <cell r="O53">
            <v>0.23</v>
          </cell>
        </row>
        <row r="54">
          <cell r="A54">
            <v>560083</v>
          </cell>
          <cell r="B54" t="str">
            <v>ШАРЛЫКСКАЯ РБ</v>
          </cell>
          <cell r="C54">
            <v>104</v>
          </cell>
          <cell r="D54">
            <v>10</v>
          </cell>
          <cell r="E54">
            <v>14232</v>
          </cell>
          <cell r="F54">
            <v>3328</v>
          </cell>
          <cell r="G54">
            <v>7.3000000000000001E-3</v>
          </cell>
          <cell r="H54">
            <v>3.0000000000000001E-3</v>
          </cell>
          <cell r="I54">
            <v>0.04</v>
          </cell>
          <cell r="J54">
            <v>0</v>
          </cell>
          <cell r="K54">
            <v>0.03</v>
          </cell>
          <cell r="L54">
            <v>0</v>
          </cell>
          <cell r="O54">
            <v>0.03</v>
          </cell>
        </row>
        <row r="55">
          <cell r="A55">
            <v>560084</v>
          </cell>
          <cell r="B55" t="str">
            <v>ЯСНЕНСКАЯ ГБ</v>
          </cell>
          <cell r="C55">
            <v>108</v>
          </cell>
          <cell r="D55">
            <v>116</v>
          </cell>
          <cell r="E55">
            <v>21216</v>
          </cell>
          <cell r="F55">
            <v>7391</v>
          </cell>
          <cell r="G55">
            <v>5.1000000000000004E-3</v>
          </cell>
          <cell r="H55">
            <v>1.5699999999999999E-2</v>
          </cell>
          <cell r="I55">
            <v>0.01</v>
          </cell>
          <cell r="J55">
            <v>0.13</v>
          </cell>
          <cell r="K55">
            <v>0.01</v>
          </cell>
          <cell r="L55">
            <v>0.03</v>
          </cell>
          <cell r="O55">
            <v>0.04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305</v>
          </cell>
          <cell r="D56">
            <v>14</v>
          </cell>
          <cell r="E56">
            <v>9693</v>
          </cell>
          <cell r="F56">
            <v>480</v>
          </cell>
          <cell r="G56">
            <v>3.15E-2</v>
          </cell>
          <cell r="H56">
            <v>2.92E-2</v>
          </cell>
          <cell r="I56">
            <v>0.41</v>
          </cell>
          <cell r="J56">
            <v>0.27</v>
          </cell>
          <cell r="K56">
            <v>0.39</v>
          </cell>
          <cell r="L56">
            <v>0.01</v>
          </cell>
          <cell r="O56">
            <v>0.4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1021</v>
          </cell>
          <cell r="D57">
            <v>29</v>
          </cell>
          <cell r="E57">
            <v>18248</v>
          </cell>
          <cell r="F57">
            <v>689</v>
          </cell>
          <cell r="G57">
            <v>5.6000000000000001E-2</v>
          </cell>
          <cell r="H57">
            <v>4.2099999999999999E-2</v>
          </cell>
          <cell r="I57">
            <v>0.77</v>
          </cell>
          <cell r="J57">
            <v>0.41</v>
          </cell>
          <cell r="K57">
            <v>0.74</v>
          </cell>
          <cell r="L57">
            <v>0.02</v>
          </cell>
          <cell r="O57">
            <v>0.76</v>
          </cell>
        </row>
        <row r="58">
          <cell r="A58">
            <v>560087</v>
          </cell>
          <cell r="B58" t="str">
            <v>ОРСКАЯ УБ НА СТ. ОРСК</v>
          </cell>
          <cell r="C58">
            <v>936</v>
          </cell>
          <cell r="D58">
            <v>1</v>
          </cell>
          <cell r="E58">
            <v>23714</v>
          </cell>
          <cell r="F58">
            <v>1</v>
          </cell>
          <cell r="G58">
            <v>3.95E-2</v>
          </cell>
          <cell r="H58">
            <v>0</v>
          </cell>
          <cell r="I58">
            <v>0.53</v>
          </cell>
          <cell r="J58">
            <v>0</v>
          </cell>
          <cell r="K58">
            <v>0.53</v>
          </cell>
          <cell r="L58">
            <v>0</v>
          </cell>
          <cell r="O58">
            <v>0.53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86</v>
          </cell>
          <cell r="D59">
            <v>0</v>
          </cell>
          <cell r="E59">
            <v>5569</v>
          </cell>
          <cell r="F59">
            <v>0</v>
          </cell>
          <cell r="G59">
            <v>1.54E-2</v>
          </cell>
          <cell r="H59">
            <v>0</v>
          </cell>
          <cell r="I59">
            <v>0.16</v>
          </cell>
          <cell r="J59">
            <v>0</v>
          </cell>
          <cell r="K59">
            <v>0.16</v>
          </cell>
          <cell r="L59">
            <v>0</v>
          </cell>
          <cell r="O59">
            <v>0.16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263</v>
          </cell>
          <cell r="D60">
            <v>0</v>
          </cell>
          <cell r="E60">
            <v>3730</v>
          </cell>
          <cell r="F60">
            <v>0</v>
          </cell>
          <cell r="G60">
            <v>7.0499999999999993E-2</v>
          </cell>
          <cell r="H60">
            <v>0</v>
          </cell>
          <cell r="I60">
            <v>0.99</v>
          </cell>
          <cell r="J60">
            <v>0</v>
          </cell>
          <cell r="K60">
            <v>0.99</v>
          </cell>
          <cell r="L60">
            <v>0</v>
          </cell>
          <cell r="O60">
            <v>0.99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14</v>
          </cell>
          <cell r="D61">
            <v>1</v>
          </cell>
          <cell r="E61">
            <v>506</v>
          </cell>
          <cell r="F61">
            <v>35</v>
          </cell>
          <cell r="G61">
            <v>2.7699999999999999E-2</v>
          </cell>
          <cell r="H61">
            <v>2.86E-2</v>
          </cell>
          <cell r="I61">
            <v>0.35</v>
          </cell>
          <cell r="J61">
            <v>0.27</v>
          </cell>
          <cell r="K61">
            <v>0.33</v>
          </cell>
          <cell r="L61">
            <v>0.02</v>
          </cell>
          <cell r="O61">
            <v>0.35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132</v>
          </cell>
          <cell r="D62">
            <v>0</v>
          </cell>
          <cell r="E62">
            <v>6030</v>
          </cell>
          <cell r="F62">
            <v>0</v>
          </cell>
          <cell r="G62">
            <v>2.1899999999999999E-2</v>
          </cell>
          <cell r="H62">
            <v>0</v>
          </cell>
          <cell r="I62">
            <v>0.26</v>
          </cell>
          <cell r="J62">
            <v>0</v>
          </cell>
          <cell r="K62">
            <v>0.26</v>
          </cell>
          <cell r="L62">
            <v>0</v>
          </cell>
          <cell r="O62">
            <v>0.26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123</v>
          </cell>
          <cell r="D63">
            <v>18</v>
          </cell>
          <cell r="E63">
            <v>2371</v>
          </cell>
          <cell r="F63">
            <v>159</v>
          </cell>
          <cell r="G63">
            <v>5.1900000000000002E-2</v>
          </cell>
          <cell r="H63">
            <v>0.1132</v>
          </cell>
          <cell r="I63">
            <v>0.71</v>
          </cell>
          <cell r="J63">
            <v>1.1399999999999999</v>
          </cell>
          <cell r="K63">
            <v>0.67</v>
          </cell>
          <cell r="L63">
            <v>7.0000000000000007E-2</v>
          </cell>
          <cell r="O63">
            <v>0.74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2199</v>
          </cell>
          <cell r="D64">
            <v>2</v>
          </cell>
          <cell r="E64">
            <v>74989</v>
          </cell>
          <cell r="F64">
            <v>86</v>
          </cell>
          <cell r="G64">
            <v>2.93E-2</v>
          </cell>
          <cell r="H64">
            <v>2.3300000000000001E-2</v>
          </cell>
          <cell r="I64">
            <v>0.37</v>
          </cell>
          <cell r="J64">
            <v>0.21</v>
          </cell>
          <cell r="K64">
            <v>0.37</v>
          </cell>
          <cell r="L64">
            <v>0</v>
          </cell>
          <cell r="O64">
            <v>0.37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3672</v>
          </cell>
          <cell r="D65">
            <v>718</v>
          </cell>
          <cell r="E65">
            <v>82881</v>
          </cell>
          <cell r="F65">
            <v>26359</v>
          </cell>
          <cell r="G65">
            <v>4.4299999999999999E-2</v>
          </cell>
          <cell r="H65">
            <v>2.7199999999999998E-2</v>
          </cell>
          <cell r="I65">
            <v>0.6</v>
          </cell>
          <cell r="J65">
            <v>0.25</v>
          </cell>
          <cell r="K65">
            <v>0.46</v>
          </cell>
          <cell r="L65">
            <v>0.06</v>
          </cell>
          <cell r="O65">
            <v>0.52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1710</v>
          </cell>
          <cell r="D6">
            <v>1</v>
          </cell>
          <cell r="E6">
            <v>16786</v>
          </cell>
          <cell r="F6">
            <v>0</v>
          </cell>
          <cell r="G6">
            <v>0.1019</v>
          </cell>
          <cell r="H6">
            <v>0</v>
          </cell>
          <cell r="I6">
            <v>2.4300000000000002</v>
          </cell>
          <cell r="J6">
            <v>0</v>
          </cell>
          <cell r="K6">
            <v>2.4300000000000002</v>
          </cell>
          <cell r="L6">
            <v>0</v>
          </cell>
          <cell r="O6">
            <v>2.4300000000000002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185</v>
          </cell>
          <cell r="D7">
            <v>4</v>
          </cell>
          <cell r="E7">
            <v>4141</v>
          </cell>
          <cell r="F7">
            <v>35</v>
          </cell>
          <cell r="G7">
            <v>4.4699999999999997E-2</v>
          </cell>
          <cell r="H7">
            <v>0.1143</v>
          </cell>
          <cell r="I7">
            <v>2.5</v>
          </cell>
          <cell r="J7">
            <v>2.4700000000000002</v>
          </cell>
          <cell r="K7">
            <v>2.48</v>
          </cell>
          <cell r="L7">
            <v>0.02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7370</v>
          </cell>
          <cell r="D8">
            <v>6</v>
          </cell>
          <cell r="E8">
            <v>76719</v>
          </cell>
          <cell r="F8">
            <v>4</v>
          </cell>
          <cell r="G8">
            <v>9.6100000000000005E-2</v>
          </cell>
          <cell r="H8">
            <v>1.5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9180</v>
          </cell>
          <cell r="D9">
            <v>362</v>
          </cell>
          <cell r="E9">
            <v>88775</v>
          </cell>
          <cell r="F9">
            <v>4057</v>
          </cell>
          <cell r="G9">
            <v>0.10340000000000001</v>
          </cell>
          <cell r="H9">
            <v>8.9200000000000002E-2</v>
          </cell>
          <cell r="I9">
            <v>2.3199999999999998</v>
          </cell>
          <cell r="J9">
            <v>2.5</v>
          </cell>
          <cell r="K9">
            <v>2.23</v>
          </cell>
          <cell r="L9">
            <v>0.1</v>
          </cell>
          <cell r="O9">
            <v>2.33</v>
          </cell>
        </row>
        <row r="10">
          <cell r="A10">
            <v>560021</v>
          </cell>
          <cell r="B10" t="str">
            <v>ОРЕНБУРГ ГБУЗ ГКБ № 5</v>
          </cell>
          <cell r="C10">
            <v>6237</v>
          </cell>
          <cell r="D10">
            <v>4539</v>
          </cell>
          <cell r="E10">
            <v>55723</v>
          </cell>
          <cell r="F10">
            <v>37839</v>
          </cell>
          <cell r="G10">
            <v>0.1119</v>
          </cell>
          <cell r="H10">
            <v>0.12</v>
          </cell>
          <cell r="I10">
            <v>1.67</v>
          </cell>
          <cell r="J10">
            <v>2.46</v>
          </cell>
          <cell r="K10">
            <v>1</v>
          </cell>
          <cell r="L10">
            <v>0.98</v>
          </cell>
          <cell r="O10">
            <v>1.98</v>
          </cell>
        </row>
        <row r="11">
          <cell r="A11">
            <v>560022</v>
          </cell>
          <cell r="B11" t="str">
            <v>ОРЕНБУРГ ГАУЗ ГКБ  №6</v>
          </cell>
          <cell r="C11">
            <v>7317</v>
          </cell>
          <cell r="D11">
            <v>2586</v>
          </cell>
          <cell r="E11">
            <v>66875</v>
          </cell>
          <cell r="F11">
            <v>23896</v>
          </cell>
          <cell r="G11">
            <v>0.1094</v>
          </cell>
          <cell r="H11">
            <v>0.1082</v>
          </cell>
          <cell r="I11">
            <v>1.86</v>
          </cell>
          <cell r="J11">
            <v>2.48</v>
          </cell>
          <cell r="K11">
            <v>1.38</v>
          </cell>
          <cell r="L11">
            <v>0.64</v>
          </cell>
          <cell r="O11">
            <v>2.02</v>
          </cell>
        </row>
        <row r="12">
          <cell r="A12">
            <v>560024</v>
          </cell>
          <cell r="B12" t="str">
            <v>ОРЕНБУРГ ГАУЗ ДГКБ</v>
          </cell>
          <cell r="C12">
            <v>114</v>
          </cell>
          <cell r="D12">
            <v>6054</v>
          </cell>
          <cell r="E12">
            <v>2551</v>
          </cell>
          <cell r="F12">
            <v>50074</v>
          </cell>
          <cell r="G12">
            <v>4.4699999999999997E-2</v>
          </cell>
          <cell r="H12">
            <v>0.12089999999999999</v>
          </cell>
          <cell r="I12">
            <v>2.5</v>
          </cell>
          <cell r="J12">
            <v>2.4500000000000002</v>
          </cell>
          <cell r="K12">
            <v>0.13</v>
          </cell>
          <cell r="L12">
            <v>2.33</v>
          </cell>
          <cell r="O12">
            <v>2.46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9921</v>
          </cell>
          <cell r="D13">
            <v>2499</v>
          </cell>
          <cell r="E13">
            <v>94787</v>
          </cell>
          <cell r="F13">
            <v>19107</v>
          </cell>
          <cell r="G13">
            <v>0.1047</v>
          </cell>
          <cell r="H13">
            <v>0.1308</v>
          </cell>
          <cell r="I13">
            <v>2.2200000000000002</v>
          </cell>
          <cell r="J13">
            <v>2.44</v>
          </cell>
          <cell r="K13">
            <v>1.84</v>
          </cell>
          <cell r="L13">
            <v>0.41</v>
          </cell>
          <cell r="O13">
            <v>2.25</v>
          </cell>
        </row>
        <row r="14">
          <cell r="A14">
            <v>560032</v>
          </cell>
          <cell r="B14" t="str">
            <v>ОРСКАЯ ГАУЗ ГБ № 2</v>
          </cell>
          <cell r="C14">
            <v>2374</v>
          </cell>
          <cell r="D14">
            <v>0</v>
          </cell>
          <cell r="E14">
            <v>20849</v>
          </cell>
          <cell r="F14">
            <v>0</v>
          </cell>
          <cell r="G14">
            <v>0.1139</v>
          </cell>
          <cell r="H14">
            <v>0</v>
          </cell>
          <cell r="I14">
            <v>1.52</v>
          </cell>
          <cell r="J14">
            <v>0</v>
          </cell>
          <cell r="K14">
            <v>1.52</v>
          </cell>
          <cell r="L14">
            <v>0</v>
          </cell>
          <cell r="O14">
            <v>1.52</v>
          </cell>
        </row>
        <row r="15">
          <cell r="A15">
            <v>560033</v>
          </cell>
          <cell r="B15" t="str">
            <v>ОРСКАЯ ГАУЗ ГБ № 3</v>
          </cell>
          <cell r="C15">
            <v>4306</v>
          </cell>
          <cell r="D15">
            <v>0</v>
          </cell>
          <cell r="E15">
            <v>40933</v>
          </cell>
          <cell r="F15">
            <v>0</v>
          </cell>
          <cell r="G15">
            <v>0.1052</v>
          </cell>
          <cell r="H15">
            <v>0</v>
          </cell>
          <cell r="I15">
            <v>2.1800000000000002</v>
          </cell>
          <cell r="J15">
            <v>0</v>
          </cell>
          <cell r="K15">
            <v>2.1800000000000002</v>
          </cell>
          <cell r="L15">
            <v>0</v>
          </cell>
          <cell r="O15">
            <v>2.1800000000000002</v>
          </cell>
        </row>
        <row r="16">
          <cell r="A16">
            <v>560034</v>
          </cell>
          <cell r="B16" t="str">
            <v>ОРСКАЯ ГАУЗ ГБ № 4</v>
          </cell>
          <cell r="C16">
            <v>3854</v>
          </cell>
          <cell r="D16">
            <v>1</v>
          </cell>
          <cell r="E16">
            <v>37935</v>
          </cell>
          <cell r="F16">
            <v>3</v>
          </cell>
          <cell r="G16">
            <v>0.1016</v>
          </cell>
          <cell r="H16">
            <v>0.33329999999999999</v>
          </cell>
          <cell r="I16">
            <v>2.4500000000000002</v>
          </cell>
          <cell r="J16">
            <v>2.08</v>
          </cell>
          <cell r="K16">
            <v>2.4500000000000002</v>
          </cell>
          <cell r="L16">
            <v>0</v>
          </cell>
          <cell r="O16">
            <v>2.4500000000000002</v>
          </cell>
        </row>
        <row r="17">
          <cell r="A17">
            <v>560035</v>
          </cell>
          <cell r="B17" t="str">
            <v>ОРСКАЯ ГАУЗ ГБ № 5</v>
          </cell>
          <cell r="C17">
            <v>73</v>
          </cell>
          <cell r="D17">
            <v>3263</v>
          </cell>
          <cell r="E17">
            <v>1753</v>
          </cell>
          <cell r="F17">
            <v>30604</v>
          </cell>
          <cell r="G17">
            <v>4.1599999999999998E-2</v>
          </cell>
          <cell r="H17">
            <v>0.1066</v>
          </cell>
          <cell r="I17">
            <v>2.5</v>
          </cell>
          <cell r="J17">
            <v>2.48</v>
          </cell>
          <cell r="K17">
            <v>0.13</v>
          </cell>
          <cell r="L17">
            <v>2.36</v>
          </cell>
          <cell r="O17">
            <v>2.4900000000000002</v>
          </cell>
        </row>
        <row r="18">
          <cell r="A18">
            <v>560036</v>
          </cell>
          <cell r="B18" t="str">
            <v>ОРСКАЯ ГАУЗ ГБ № 1</v>
          </cell>
          <cell r="C18">
            <v>4906</v>
          </cell>
          <cell r="D18">
            <v>1203</v>
          </cell>
          <cell r="E18">
            <v>47460</v>
          </cell>
          <cell r="F18">
            <v>10787</v>
          </cell>
          <cell r="G18">
            <v>0.10340000000000001</v>
          </cell>
          <cell r="H18">
            <v>0.1115</v>
          </cell>
          <cell r="I18">
            <v>2.3199999999999998</v>
          </cell>
          <cell r="J18">
            <v>2.4700000000000002</v>
          </cell>
          <cell r="K18">
            <v>1.88</v>
          </cell>
          <cell r="L18">
            <v>0.47</v>
          </cell>
          <cell r="O18">
            <v>2.35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34</v>
          </cell>
          <cell r="D19">
            <v>1390</v>
          </cell>
          <cell r="E19">
            <v>934</v>
          </cell>
          <cell r="F19">
            <v>19506</v>
          </cell>
          <cell r="G19">
            <v>3.6400000000000002E-2</v>
          </cell>
          <cell r="H19">
            <v>7.1300000000000002E-2</v>
          </cell>
          <cell r="I19">
            <v>2.5</v>
          </cell>
          <cell r="J19">
            <v>2.5</v>
          </cell>
          <cell r="K19">
            <v>0.12</v>
          </cell>
          <cell r="L19">
            <v>2.38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2840</v>
          </cell>
          <cell r="D20">
            <v>459</v>
          </cell>
          <cell r="E20">
            <v>21204</v>
          </cell>
          <cell r="F20">
            <v>5152</v>
          </cell>
          <cell r="G20">
            <v>0.13389999999999999</v>
          </cell>
          <cell r="H20">
            <v>8.9099999999999999E-2</v>
          </cell>
          <cell r="I20">
            <v>0</v>
          </cell>
          <cell r="J20">
            <v>2.5</v>
          </cell>
          <cell r="K20">
            <v>0</v>
          </cell>
          <cell r="L20">
            <v>0.5</v>
          </cell>
          <cell r="O20">
            <v>0.5</v>
          </cell>
        </row>
        <row r="21">
          <cell r="A21">
            <v>560045</v>
          </cell>
          <cell r="B21" t="str">
            <v>БУГУРУСЛАНСКАЯ ГБ</v>
          </cell>
          <cell r="C21">
            <v>1932</v>
          </cell>
          <cell r="D21">
            <v>555</v>
          </cell>
          <cell r="E21">
            <v>19954</v>
          </cell>
          <cell r="F21">
            <v>5837</v>
          </cell>
          <cell r="G21">
            <v>9.6799999999999997E-2</v>
          </cell>
          <cell r="H21">
            <v>9.5100000000000004E-2</v>
          </cell>
          <cell r="I21">
            <v>2.5</v>
          </cell>
          <cell r="J21">
            <v>2.5</v>
          </cell>
          <cell r="K21">
            <v>1.92</v>
          </cell>
          <cell r="L21">
            <v>0.57999999999999996</v>
          </cell>
          <cell r="O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2461</v>
          </cell>
          <cell r="D22">
            <v>625</v>
          </cell>
          <cell r="E22">
            <v>30078</v>
          </cell>
          <cell r="F22">
            <v>8321</v>
          </cell>
          <cell r="G22">
            <v>8.1799999999999998E-2</v>
          </cell>
          <cell r="H22">
            <v>7.51E-2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1931</v>
          </cell>
          <cell r="D23">
            <v>669</v>
          </cell>
          <cell r="E23">
            <v>17925</v>
          </cell>
          <cell r="F23">
            <v>5609</v>
          </cell>
          <cell r="G23">
            <v>0.1077</v>
          </cell>
          <cell r="H23">
            <v>0.1193</v>
          </cell>
          <cell r="I23">
            <v>1.99</v>
          </cell>
          <cell r="J23">
            <v>2.46</v>
          </cell>
          <cell r="K23">
            <v>1.51</v>
          </cell>
          <cell r="L23">
            <v>0.59</v>
          </cell>
          <cell r="O23">
            <v>2.1</v>
          </cell>
        </row>
        <row r="24">
          <cell r="A24">
            <v>560053</v>
          </cell>
          <cell r="B24" t="str">
            <v>АДАМОВСКАЯ РБ</v>
          </cell>
          <cell r="C24">
            <v>961</v>
          </cell>
          <cell r="D24">
            <v>131</v>
          </cell>
          <cell r="E24">
            <v>16112</v>
          </cell>
          <cell r="F24">
            <v>4645</v>
          </cell>
          <cell r="G24">
            <v>5.96E-2</v>
          </cell>
          <cell r="H24">
            <v>2.8199999999999999E-2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O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819</v>
          </cell>
          <cell r="D25">
            <v>150</v>
          </cell>
          <cell r="E25">
            <v>16219</v>
          </cell>
          <cell r="F25">
            <v>5272</v>
          </cell>
          <cell r="G25">
            <v>5.0500000000000003E-2</v>
          </cell>
          <cell r="H25">
            <v>2.8500000000000001E-2</v>
          </cell>
          <cell r="I25">
            <v>2.5</v>
          </cell>
          <cell r="J25">
            <v>2.5</v>
          </cell>
          <cell r="K25">
            <v>1.87</v>
          </cell>
          <cell r="L25">
            <v>0.63</v>
          </cell>
          <cell r="O25">
            <v>2.5</v>
          </cell>
        </row>
        <row r="26">
          <cell r="A26">
            <v>560055</v>
          </cell>
          <cell r="B26" t="str">
            <v>АЛЕКСАНДРОВСКАЯ РБ</v>
          </cell>
          <cell r="C26">
            <v>1070</v>
          </cell>
          <cell r="D26">
            <v>168</v>
          </cell>
          <cell r="E26">
            <v>11416</v>
          </cell>
          <cell r="F26">
            <v>2753</v>
          </cell>
          <cell r="G26">
            <v>9.3700000000000006E-2</v>
          </cell>
          <cell r="H26">
            <v>6.0999999999999999E-2</v>
          </cell>
          <cell r="I26">
            <v>2.5</v>
          </cell>
          <cell r="J26">
            <v>2.5</v>
          </cell>
          <cell r="K26">
            <v>2.02</v>
          </cell>
          <cell r="L26">
            <v>0.48</v>
          </cell>
          <cell r="O26">
            <v>2.5</v>
          </cell>
        </row>
        <row r="27">
          <cell r="A27">
            <v>560056</v>
          </cell>
          <cell r="B27" t="str">
            <v>АСЕКЕЕВСКАЯ РБ</v>
          </cell>
          <cell r="C27">
            <v>849</v>
          </cell>
          <cell r="D27">
            <v>143</v>
          </cell>
          <cell r="E27">
            <v>15690</v>
          </cell>
          <cell r="F27">
            <v>3503</v>
          </cell>
          <cell r="G27">
            <v>5.4100000000000002E-2</v>
          </cell>
          <cell r="H27">
            <v>4.0800000000000003E-2</v>
          </cell>
          <cell r="I27">
            <v>2.5</v>
          </cell>
          <cell r="J27">
            <v>2.5</v>
          </cell>
          <cell r="K27">
            <v>2.0499999999999998</v>
          </cell>
          <cell r="L27">
            <v>0.45</v>
          </cell>
          <cell r="O27">
            <v>2.5</v>
          </cell>
        </row>
        <row r="28">
          <cell r="A28">
            <v>560057</v>
          </cell>
          <cell r="B28" t="str">
            <v>БЕЛЯЕВСКАЯ РБ</v>
          </cell>
          <cell r="C28">
            <v>1381</v>
          </cell>
          <cell r="D28">
            <v>367</v>
          </cell>
          <cell r="E28">
            <v>12513</v>
          </cell>
          <cell r="F28">
            <v>3354</v>
          </cell>
          <cell r="G28">
            <v>0.1104</v>
          </cell>
          <cell r="H28">
            <v>0.1094</v>
          </cell>
          <cell r="I28">
            <v>1.79</v>
          </cell>
          <cell r="J28">
            <v>2.4700000000000002</v>
          </cell>
          <cell r="K28">
            <v>1.41</v>
          </cell>
          <cell r="L28">
            <v>0.52</v>
          </cell>
          <cell r="O28">
            <v>1.93</v>
          </cell>
        </row>
        <row r="29">
          <cell r="A29">
            <v>560058</v>
          </cell>
          <cell r="B29" t="str">
            <v>ГАЙСКАЯ ГБ</v>
          </cell>
          <cell r="C29">
            <v>3508</v>
          </cell>
          <cell r="D29">
            <v>645</v>
          </cell>
          <cell r="E29">
            <v>35189</v>
          </cell>
          <cell r="F29">
            <v>9975</v>
          </cell>
          <cell r="G29">
            <v>9.9699999999999997E-2</v>
          </cell>
          <cell r="H29">
            <v>6.4699999999999994E-2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O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708</v>
          </cell>
          <cell r="D30">
            <v>106</v>
          </cell>
          <cell r="E30">
            <v>10974</v>
          </cell>
          <cell r="F30">
            <v>2718</v>
          </cell>
          <cell r="G30">
            <v>6.4500000000000002E-2</v>
          </cell>
          <cell r="H30">
            <v>3.9E-2</v>
          </cell>
          <cell r="I30">
            <v>2.5</v>
          </cell>
          <cell r="J30">
            <v>2.5</v>
          </cell>
          <cell r="K30">
            <v>2</v>
          </cell>
          <cell r="L30">
            <v>0.5</v>
          </cell>
          <cell r="O30">
            <v>2.5</v>
          </cell>
        </row>
        <row r="31">
          <cell r="A31">
            <v>560060</v>
          </cell>
          <cell r="B31" t="str">
            <v>ДОМБАРОВСКАЯ РБ</v>
          </cell>
          <cell r="C31">
            <v>968</v>
          </cell>
          <cell r="D31">
            <v>238</v>
          </cell>
          <cell r="E31">
            <v>12348</v>
          </cell>
          <cell r="F31">
            <v>3681</v>
          </cell>
          <cell r="G31">
            <v>7.8399999999999997E-2</v>
          </cell>
          <cell r="H31">
            <v>6.4699999999999994E-2</v>
          </cell>
          <cell r="I31">
            <v>2.5</v>
          </cell>
          <cell r="J31">
            <v>2.5</v>
          </cell>
          <cell r="K31">
            <v>1.93</v>
          </cell>
          <cell r="L31">
            <v>0.56999999999999995</v>
          </cell>
          <cell r="O31">
            <v>2.5</v>
          </cell>
        </row>
        <row r="32">
          <cell r="A32">
            <v>560061</v>
          </cell>
          <cell r="B32" t="str">
            <v>ИЛЕКСКАЯ РБ</v>
          </cell>
          <cell r="C32">
            <v>1116</v>
          </cell>
          <cell r="D32">
            <v>390</v>
          </cell>
          <cell r="E32">
            <v>18158</v>
          </cell>
          <cell r="F32">
            <v>5347</v>
          </cell>
          <cell r="G32">
            <v>6.1499999999999999E-2</v>
          </cell>
          <cell r="H32">
            <v>7.2900000000000006E-2</v>
          </cell>
          <cell r="I32">
            <v>2.5</v>
          </cell>
          <cell r="J32">
            <v>2.5</v>
          </cell>
          <cell r="K32">
            <v>1.93</v>
          </cell>
          <cell r="L32">
            <v>0.56999999999999995</v>
          </cell>
          <cell r="O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1475</v>
          </cell>
          <cell r="D33">
            <v>221</v>
          </cell>
          <cell r="E33">
            <v>13356</v>
          </cell>
          <cell r="F33">
            <v>3289</v>
          </cell>
          <cell r="G33">
            <v>0.1104</v>
          </cell>
          <cell r="H33">
            <v>6.7199999999999996E-2</v>
          </cell>
          <cell r="I33">
            <v>1.79</v>
          </cell>
          <cell r="J33">
            <v>2.5</v>
          </cell>
          <cell r="K33">
            <v>1.43</v>
          </cell>
          <cell r="L33">
            <v>0.5</v>
          </cell>
          <cell r="O33">
            <v>1.93</v>
          </cell>
        </row>
        <row r="34">
          <cell r="A34">
            <v>560063</v>
          </cell>
          <cell r="B34" t="str">
            <v>КРАСНОГВАРДЕЙСКАЯ РБ</v>
          </cell>
          <cell r="C34">
            <v>648</v>
          </cell>
          <cell r="D34">
            <v>130</v>
          </cell>
          <cell r="E34">
            <v>14172</v>
          </cell>
          <cell r="F34">
            <v>4195</v>
          </cell>
          <cell r="G34">
            <v>4.5699999999999998E-2</v>
          </cell>
          <cell r="H34">
            <v>3.1E-2</v>
          </cell>
          <cell r="I34">
            <v>2.5</v>
          </cell>
          <cell r="J34">
            <v>2.5</v>
          </cell>
          <cell r="K34">
            <v>1.93</v>
          </cell>
          <cell r="L34">
            <v>0.56999999999999995</v>
          </cell>
          <cell r="O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2756</v>
          </cell>
          <cell r="D35">
            <v>463</v>
          </cell>
          <cell r="E35">
            <v>31258</v>
          </cell>
          <cell r="F35">
            <v>9195</v>
          </cell>
          <cell r="G35">
            <v>8.8200000000000001E-2</v>
          </cell>
          <cell r="H35">
            <v>5.04E-2</v>
          </cell>
          <cell r="I35">
            <v>2.5</v>
          </cell>
          <cell r="J35">
            <v>2.5</v>
          </cell>
          <cell r="K35">
            <v>1.93</v>
          </cell>
          <cell r="L35">
            <v>0.56999999999999995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913</v>
          </cell>
          <cell r="D36">
            <v>156</v>
          </cell>
          <cell r="E36">
            <v>13260</v>
          </cell>
          <cell r="F36">
            <v>3129</v>
          </cell>
          <cell r="G36">
            <v>6.8900000000000003E-2</v>
          </cell>
          <cell r="H36">
            <v>4.99E-2</v>
          </cell>
          <cell r="I36">
            <v>2.5</v>
          </cell>
          <cell r="J36">
            <v>2.5</v>
          </cell>
          <cell r="K36">
            <v>2.0299999999999998</v>
          </cell>
          <cell r="L36">
            <v>0.47</v>
          </cell>
          <cell r="O36">
            <v>2.5</v>
          </cell>
        </row>
        <row r="37">
          <cell r="A37">
            <v>560066</v>
          </cell>
          <cell r="B37" t="str">
            <v>МАТВЕЕВСКАЯ РБ</v>
          </cell>
          <cell r="C37">
            <v>484</v>
          </cell>
          <cell r="D37">
            <v>141</v>
          </cell>
          <cell r="E37">
            <v>9057</v>
          </cell>
          <cell r="F37">
            <v>2318</v>
          </cell>
          <cell r="G37">
            <v>5.3400000000000003E-2</v>
          </cell>
          <cell r="H37">
            <v>6.08E-2</v>
          </cell>
          <cell r="I37">
            <v>2.5</v>
          </cell>
          <cell r="J37">
            <v>2.5</v>
          </cell>
          <cell r="K37">
            <v>2</v>
          </cell>
          <cell r="L37">
            <v>0.5</v>
          </cell>
          <cell r="O37">
            <v>2.5</v>
          </cell>
        </row>
        <row r="38">
          <cell r="A38">
            <v>560067</v>
          </cell>
          <cell r="B38" t="str">
            <v>НОВООРСКАЯ РБ</v>
          </cell>
          <cell r="C38">
            <v>1931</v>
          </cell>
          <cell r="D38">
            <v>485</v>
          </cell>
          <cell r="E38">
            <v>22059</v>
          </cell>
          <cell r="F38">
            <v>6962</v>
          </cell>
          <cell r="G38">
            <v>8.7499999999999994E-2</v>
          </cell>
          <cell r="H38">
            <v>6.9699999999999998E-2</v>
          </cell>
          <cell r="I38">
            <v>2.5</v>
          </cell>
          <cell r="J38">
            <v>2.5</v>
          </cell>
          <cell r="K38">
            <v>1.9</v>
          </cell>
          <cell r="L38">
            <v>0.6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1883</v>
          </cell>
          <cell r="D39">
            <v>376</v>
          </cell>
          <cell r="E39">
            <v>25512</v>
          </cell>
          <cell r="F39">
            <v>7475</v>
          </cell>
          <cell r="G39">
            <v>7.3800000000000004E-2</v>
          </cell>
          <cell r="H39">
            <v>5.0299999999999997E-2</v>
          </cell>
          <cell r="I39">
            <v>2.5</v>
          </cell>
          <cell r="J39">
            <v>2.5</v>
          </cell>
          <cell r="K39">
            <v>1.93</v>
          </cell>
          <cell r="L39">
            <v>0.56999999999999995</v>
          </cell>
          <cell r="O39">
            <v>2.5</v>
          </cell>
        </row>
        <row r="40">
          <cell r="A40">
            <v>560069</v>
          </cell>
          <cell r="B40" t="str">
            <v>ОКТЯБРЬСКАЯ РБ</v>
          </cell>
          <cell r="C40">
            <v>1693</v>
          </cell>
          <cell r="D40">
            <v>181</v>
          </cell>
          <cell r="E40">
            <v>15719</v>
          </cell>
          <cell r="F40">
            <v>4367</v>
          </cell>
          <cell r="G40">
            <v>0.1077</v>
          </cell>
          <cell r="H40">
            <v>4.1399999999999999E-2</v>
          </cell>
          <cell r="I40">
            <v>1.99</v>
          </cell>
          <cell r="J40">
            <v>2.5</v>
          </cell>
          <cell r="K40">
            <v>1.55</v>
          </cell>
          <cell r="L40">
            <v>0.55000000000000004</v>
          </cell>
          <cell r="O40">
            <v>2.1</v>
          </cell>
        </row>
        <row r="41">
          <cell r="A41">
            <v>560070</v>
          </cell>
          <cell r="B41" t="str">
            <v>ОРЕНБУРГСКАЯ РБ</v>
          </cell>
          <cell r="C41">
            <v>5044</v>
          </cell>
          <cell r="D41">
            <v>2322</v>
          </cell>
          <cell r="E41">
            <v>57117</v>
          </cell>
          <cell r="F41">
            <v>18512</v>
          </cell>
          <cell r="G41">
            <v>8.8300000000000003E-2</v>
          </cell>
          <cell r="H41">
            <v>0.12540000000000001</v>
          </cell>
          <cell r="I41">
            <v>2.5</v>
          </cell>
          <cell r="J41">
            <v>2.4500000000000002</v>
          </cell>
          <cell r="K41">
            <v>1.9</v>
          </cell>
          <cell r="L41">
            <v>0.59</v>
          </cell>
          <cell r="O41">
            <v>2.4900000000000002</v>
          </cell>
        </row>
        <row r="42">
          <cell r="A42">
            <v>560071</v>
          </cell>
          <cell r="B42" t="str">
            <v>ПЕРВОМАЙСКАЯ РБ</v>
          </cell>
          <cell r="C42">
            <v>1816</v>
          </cell>
          <cell r="D42">
            <v>512</v>
          </cell>
          <cell r="E42">
            <v>18132</v>
          </cell>
          <cell r="F42">
            <v>5990</v>
          </cell>
          <cell r="G42">
            <v>0.1002</v>
          </cell>
          <cell r="H42">
            <v>8.5500000000000007E-2</v>
          </cell>
          <cell r="I42">
            <v>2.5</v>
          </cell>
          <cell r="J42">
            <v>2.5</v>
          </cell>
          <cell r="K42">
            <v>1.88</v>
          </cell>
          <cell r="L42">
            <v>0.62</v>
          </cell>
          <cell r="O42">
            <v>2.5</v>
          </cell>
        </row>
        <row r="43">
          <cell r="A43">
            <v>560072</v>
          </cell>
          <cell r="B43" t="str">
            <v>ПЕРЕВОЛОЦКАЯ РБ</v>
          </cell>
          <cell r="C43">
            <v>995</v>
          </cell>
          <cell r="D43">
            <v>215</v>
          </cell>
          <cell r="E43">
            <v>19782</v>
          </cell>
          <cell r="F43">
            <v>5380</v>
          </cell>
          <cell r="G43">
            <v>5.0299999999999997E-2</v>
          </cell>
          <cell r="H43">
            <v>0.04</v>
          </cell>
          <cell r="I43">
            <v>2.5</v>
          </cell>
          <cell r="J43">
            <v>2.5</v>
          </cell>
          <cell r="K43">
            <v>1.98</v>
          </cell>
          <cell r="L43">
            <v>0.52</v>
          </cell>
          <cell r="O43">
            <v>2.5</v>
          </cell>
        </row>
        <row r="44">
          <cell r="A44">
            <v>560073</v>
          </cell>
          <cell r="B44" t="str">
            <v>ПОНОМАРЕВСКАЯ РБ</v>
          </cell>
          <cell r="C44">
            <v>767</v>
          </cell>
          <cell r="D44">
            <v>144</v>
          </cell>
          <cell r="E44">
            <v>11050</v>
          </cell>
          <cell r="F44">
            <v>2273</v>
          </cell>
          <cell r="G44">
            <v>6.9400000000000003E-2</v>
          </cell>
          <cell r="H44">
            <v>6.3399999999999998E-2</v>
          </cell>
          <cell r="I44">
            <v>2.5</v>
          </cell>
          <cell r="J44">
            <v>2.5</v>
          </cell>
          <cell r="K44">
            <v>2.08</v>
          </cell>
          <cell r="L44">
            <v>0.42</v>
          </cell>
          <cell r="O44">
            <v>2.5</v>
          </cell>
        </row>
        <row r="45">
          <cell r="A45">
            <v>560074</v>
          </cell>
          <cell r="B45" t="str">
            <v>САКМАРСКАЯ  РБ</v>
          </cell>
          <cell r="C45">
            <v>1884</v>
          </cell>
          <cell r="D45">
            <v>465</v>
          </cell>
          <cell r="E45">
            <v>17488</v>
          </cell>
          <cell r="F45">
            <v>5546</v>
          </cell>
          <cell r="G45">
            <v>0.1077</v>
          </cell>
          <cell r="H45">
            <v>8.3799999999999999E-2</v>
          </cell>
          <cell r="I45">
            <v>1.99</v>
          </cell>
          <cell r="J45">
            <v>2.5</v>
          </cell>
          <cell r="K45">
            <v>1.51</v>
          </cell>
          <cell r="L45">
            <v>0.6</v>
          </cell>
          <cell r="O45">
            <v>2.11</v>
          </cell>
        </row>
        <row r="46">
          <cell r="A46">
            <v>560075</v>
          </cell>
          <cell r="B46" t="str">
            <v>САРАКТАШСКАЯ РБ</v>
          </cell>
          <cell r="C46">
            <v>3498</v>
          </cell>
          <cell r="D46">
            <v>845</v>
          </cell>
          <cell r="E46">
            <v>29948</v>
          </cell>
          <cell r="F46">
            <v>9018</v>
          </cell>
          <cell r="G46">
            <v>0.1168</v>
          </cell>
          <cell r="H46">
            <v>9.3700000000000006E-2</v>
          </cell>
          <cell r="I46">
            <v>1.3</v>
          </cell>
          <cell r="J46">
            <v>2.5</v>
          </cell>
          <cell r="K46">
            <v>1</v>
          </cell>
          <cell r="L46">
            <v>0.57999999999999996</v>
          </cell>
          <cell r="O46">
            <v>1.58</v>
          </cell>
        </row>
        <row r="47">
          <cell r="A47">
            <v>560076</v>
          </cell>
          <cell r="B47" t="str">
            <v>СВЕТЛИНСКАЯ РБ</v>
          </cell>
          <cell r="C47">
            <v>610</v>
          </cell>
          <cell r="D47">
            <v>79</v>
          </cell>
          <cell r="E47">
            <v>9129</v>
          </cell>
          <cell r="F47">
            <v>2512</v>
          </cell>
          <cell r="G47">
            <v>6.6799999999999998E-2</v>
          </cell>
          <cell r="H47">
            <v>3.1399999999999997E-2</v>
          </cell>
          <cell r="I47">
            <v>2.5</v>
          </cell>
          <cell r="J47">
            <v>2.5</v>
          </cell>
          <cell r="K47">
            <v>1.95</v>
          </cell>
          <cell r="L47">
            <v>0.55000000000000004</v>
          </cell>
          <cell r="O47">
            <v>2.5</v>
          </cell>
        </row>
        <row r="48">
          <cell r="A48">
            <v>560077</v>
          </cell>
          <cell r="B48" t="str">
            <v>СЕВЕРНАЯ РБ</v>
          </cell>
          <cell r="C48">
            <v>823</v>
          </cell>
          <cell r="D48">
            <v>138</v>
          </cell>
          <cell r="E48">
            <v>10874</v>
          </cell>
          <cell r="F48">
            <v>2216</v>
          </cell>
          <cell r="G48">
            <v>7.5700000000000003E-2</v>
          </cell>
          <cell r="H48">
            <v>6.2300000000000001E-2</v>
          </cell>
          <cell r="I48">
            <v>2.5</v>
          </cell>
          <cell r="J48">
            <v>2.5</v>
          </cell>
          <cell r="K48">
            <v>2.08</v>
          </cell>
          <cell r="L48">
            <v>0.42</v>
          </cell>
          <cell r="O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3803</v>
          </cell>
          <cell r="D49">
            <v>900</v>
          </cell>
          <cell r="E49">
            <v>34300</v>
          </cell>
          <cell r="F49">
            <v>11308</v>
          </cell>
          <cell r="G49">
            <v>0.1109</v>
          </cell>
          <cell r="H49">
            <v>7.9600000000000004E-2</v>
          </cell>
          <cell r="I49">
            <v>1.75</v>
          </cell>
          <cell r="J49">
            <v>2.5</v>
          </cell>
          <cell r="K49">
            <v>1.31</v>
          </cell>
          <cell r="L49">
            <v>0.63</v>
          </cell>
          <cell r="O49">
            <v>1.94</v>
          </cell>
        </row>
        <row r="50">
          <cell r="A50">
            <v>560079</v>
          </cell>
          <cell r="B50" t="str">
            <v>СОРОЧИНСКАЯ ГБ</v>
          </cell>
          <cell r="C50">
            <v>3615</v>
          </cell>
          <cell r="D50">
            <v>878</v>
          </cell>
          <cell r="E50">
            <v>33434</v>
          </cell>
          <cell r="F50">
            <v>9701</v>
          </cell>
          <cell r="G50">
            <v>0.1081</v>
          </cell>
          <cell r="H50">
            <v>9.0499999999999997E-2</v>
          </cell>
          <cell r="I50">
            <v>1.96</v>
          </cell>
          <cell r="J50">
            <v>2.5</v>
          </cell>
          <cell r="K50">
            <v>1.53</v>
          </cell>
          <cell r="L50">
            <v>0.55000000000000004</v>
          </cell>
          <cell r="O50">
            <v>2.08</v>
          </cell>
        </row>
        <row r="51">
          <cell r="A51">
            <v>560080</v>
          </cell>
          <cell r="B51" t="str">
            <v>ТАШЛИНСКАЯ РБ</v>
          </cell>
          <cell r="C51">
            <v>1059</v>
          </cell>
          <cell r="D51">
            <v>279</v>
          </cell>
          <cell r="E51">
            <v>17599</v>
          </cell>
          <cell r="F51">
            <v>5242</v>
          </cell>
          <cell r="G51">
            <v>6.0199999999999997E-2</v>
          </cell>
          <cell r="H51">
            <v>5.3199999999999997E-2</v>
          </cell>
          <cell r="I51">
            <v>2.5</v>
          </cell>
          <cell r="J51">
            <v>2.5</v>
          </cell>
          <cell r="K51">
            <v>1.93</v>
          </cell>
          <cell r="L51">
            <v>0.56999999999999995</v>
          </cell>
          <cell r="O51">
            <v>2.5</v>
          </cell>
        </row>
        <row r="52">
          <cell r="A52">
            <v>560081</v>
          </cell>
          <cell r="B52" t="str">
            <v>ТОЦКАЯ РБ</v>
          </cell>
          <cell r="C52">
            <v>1780</v>
          </cell>
          <cell r="D52">
            <v>380</v>
          </cell>
          <cell r="E52">
            <v>20041</v>
          </cell>
          <cell r="F52">
            <v>6538</v>
          </cell>
          <cell r="G52">
            <v>8.8800000000000004E-2</v>
          </cell>
          <cell r="H52">
            <v>5.8099999999999999E-2</v>
          </cell>
          <cell r="I52">
            <v>2.5</v>
          </cell>
          <cell r="J52">
            <v>2.5</v>
          </cell>
          <cell r="K52">
            <v>1.88</v>
          </cell>
          <cell r="L52">
            <v>0.62</v>
          </cell>
          <cell r="O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1377</v>
          </cell>
          <cell r="D53">
            <v>330</v>
          </cell>
          <cell r="E53">
            <v>15670</v>
          </cell>
          <cell r="F53">
            <v>3926</v>
          </cell>
          <cell r="G53">
            <v>8.7900000000000006E-2</v>
          </cell>
          <cell r="H53">
            <v>8.4099999999999994E-2</v>
          </cell>
          <cell r="I53">
            <v>2.5</v>
          </cell>
          <cell r="J53">
            <v>2.5</v>
          </cell>
          <cell r="K53">
            <v>2</v>
          </cell>
          <cell r="L53">
            <v>0.5</v>
          </cell>
          <cell r="O53">
            <v>2.5</v>
          </cell>
        </row>
        <row r="54">
          <cell r="A54">
            <v>560083</v>
          </cell>
          <cell r="B54" t="str">
            <v>ШАРЛЫКСКАЯ РБ</v>
          </cell>
          <cell r="C54">
            <v>1299</v>
          </cell>
          <cell r="D54">
            <v>153</v>
          </cell>
          <cell r="E54">
            <v>14232</v>
          </cell>
          <cell r="F54">
            <v>3328</v>
          </cell>
          <cell r="G54">
            <v>9.1300000000000006E-2</v>
          </cell>
          <cell r="H54">
            <v>4.5999999999999999E-2</v>
          </cell>
          <cell r="I54">
            <v>2.5</v>
          </cell>
          <cell r="J54">
            <v>2.5</v>
          </cell>
          <cell r="K54">
            <v>2.0299999999999998</v>
          </cell>
          <cell r="L54">
            <v>0.47</v>
          </cell>
          <cell r="O54">
            <v>2.5</v>
          </cell>
        </row>
        <row r="55">
          <cell r="A55">
            <v>560084</v>
          </cell>
          <cell r="B55" t="str">
            <v>ЯСНЕНСКАЯ ГБ</v>
          </cell>
          <cell r="C55">
            <v>1546</v>
          </cell>
          <cell r="D55">
            <v>717</v>
          </cell>
          <cell r="E55">
            <v>21216</v>
          </cell>
          <cell r="F55">
            <v>7391</v>
          </cell>
          <cell r="G55">
            <v>7.2900000000000006E-2</v>
          </cell>
          <cell r="H55">
            <v>9.7000000000000003E-2</v>
          </cell>
          <cell r="I55">
            <v>2.5</v>
          </cell>
          <cell r="J55">
            <v>2.5</v>
          </cell>
          <cell r="K55">
            <v>1.85</v>
          </cell>
          <cell r="L55">
            <v>0.65</v>
          </cell>
          <cell r="O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330</v>
          </cell>
          <cell r="D56">
            <v>28</v>
          </cell>
          <cell r="E56">
            <v>9693</v>
          </cell>
          <cell r="F56">
            <v>480</v>
          </cell>
          <cell r="G56">
            <v>3.4000000000000002E-2</v>
          </cell>
          <cell r="H56">
            <v>5.8299999999999998E-2</v>
          </cell>
          <cell r="I56">
            <v>2.5</v>
          </cell>
          <cell r="J56">
            <v>2.5</v>
          </cell>
          <cell r="K56">
            <v>2.38</v>
          </cell>
          <cell r="L56">
            <v>0.12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1644</v>
          </cell>
          <cell r="D57">
            <v>50</v>
          </cell>
          <cell r="E57">
            <v>18248</v>
          </cell>
          <cell r="F57">
            <v>689</v>
          </cell>
          <cell r="G57">
            <v>9.01E-2</v>
          </cell>
          <cell r="H57">
            <v>7.2599999999999998E-2</v>
          </cell>
          <cell r="I57">
            <v>2.5</v>
          </cell>
          <cell r="J57">
            <v>2.5</v>
          </cell>
          <cell r="K57">
            <v>2.4</v>
          </cell>
          <cell r="L57">
            <v>0.1</v>
          </cell>
          <cell r="O57">
            <v>2.5</v>
          </cell>
        </row>
        <row r="58">
          <cell r="A58">
            <v>560087</v>
          </cell>
          <cell r="B58" t="str">
            <v>ОРСКАЯ УБ НА СТ. ОРСК</v>
          </cell>
          <cell r="C58">
            <v>2568</v>
          </cell>
          <cell r="D58">
            <v>0</v>
          </cell>
          <cell r="E58">
            <v>23714</v>
          </cell>
          <cell r="F58">
            <v>1</v>
          </cell>
          <cell r="G58">
            <v>0.10829999999999999</v>
          </cell>
          <cell r="H58">
            <v>0</v>
          </cell>
          <cell r="I58">
            <v>1.95</v>
          </cell>
          <cell r="J58">
            <v>0</v>
          </cell>
          <cell r="K58">
            <v>1.95</v>
          </cell>
          <cell r="L58">
            <v>0</v>
          </cell>
          <cell r="O58">
            <v>1.95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320</v>
          </cell>
          <cell r="D59">
            <v>0</v>
          </cell>
          <cell r="E59">
            <v>5569</v>
          </cell>
          <cell r="F59">
            <v>0</v>
          </cell>
          <cell r="G59">
            <v>5.7500000000000002E-2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428</v>
          </cell>
          <cell r="D60">
            <v>0</v>
          </cell>
          <cell r="E60">
            <v>3730</v>
          </cell>
          <cell r="F60">
            <v>0</v>
          </cell>
          <cell r="G60">
            <v>0.1147</v>
          </cell>
          <cell r="H60">
            <v>0</v>
          </cell>
          <cell r="I60">
            <v>1.46</v>
          </cell>
          <cell r="J60">
            <v>0</v>
          </cell>
          <cell r="K60">
            <v>1.46</v>
          </cell>
          <cell r="L60">
            <v>0</v>
          </cell>
          <cell r="O60">
            <v>1.46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19</v>
          </cell>
          <cell r="D61">
            <v>1</v>
          </cell>
          <cell r="E61">
            <v>506</v>
          </cell>
          <cell r="F61">
            <v>35</v>
          </cell>
          <cell r="G61">
            <v>3.7499999999999999E-2</v>
          </cell>
          <cell r="H61">
            <v>2.86E-2</v>
          </cell>
          <cell r="I61">
            <v>2.5</v>
          </cell>
          <cell r="J61">
            <v>2.5</v>
          </cell>
          <cell r="K61">
            <v>2.35</v>
          </cell>
          <cell r="L61">
            <v>0.15</v>
          </cell>
          <cell r="O61">
            <v>2.5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246</v>
          </cell>
          <cell r="D62">
            <v>0</v>
          </cell>
          <cell r="E62">
            <v>6030</v>
          </cell>
          <cell r="F62">
            <v>0</v>
          </cell>
          <cell r="G62">
            <v>4.0800000000000003E-2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220</v>
          </cell>
          <cell r="D63">
            <v>9</v>
          </cell>
          <cell r="E63">
            <v>2371</v>
          </cell>
          <cell r="F63">
            <v>159</v>
          </cell>
          <cell r="G63">
            <v>9.2799999999999994E-2</v>
          </cell>
          <cell r="H63">
            <v>5.6599999999999998E-2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5497</v>
          </cell>
          <cell r="D64">
            <v>7</v>
          </cell>
          <cell r="E64">
            <v>74989</v>
          </cell>
          <cell r="F64">
            <v>86</v>
          </cell>
          <cell r="G64">
            <v>7.3300000000000004E-2</v>
          </cell>
          <cell r="H64">
            <v>8.14E-2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6332</v>
          </cell>
          <cell r="D65">
            <v>1756</v>
          </cell>
          <cell r="E65">
            <v>82881</v>
          </cell>
          <cell r="F65">
            <v>26359</v>
          </cell>
          <cell r="G65">
            <v>7.6399999999999996E-2</v>
          </cell>
          <cell r="H65">
            <v>6.6600000000000006E-2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O65">
            <v>2.5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916</v>
          </cell>
          <cell r="D6">
            <v>0</v>
          </cell>
          <cell r="E6">
            <v>16786</v>
          </cell>
          <cell r="F6">
            <v>0</v>
          </cell>
          <cell r="G6">
            <v>5.4600000000000003E-2</v>
          </cell>
          <cell r="H6">
            <v>0</v>
          </cell>
          <cell r="I6">
            <v>1.76</v>
          </cell>
          <cell r="J6">
            <v>0</v>
          </cell>
          <cell r="K6">
            <v>1.76</v>
          </cell>
          <cell r="L6">
            <v>0</v>
          </cell>
          <cell r="O6">
            <v>1.76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88</v>
          </cell>
          <cell r="D7">
            <v>2</v>
          </cell>
          <cell r="E7">
            <v>4141</v>
          </cell>
          <cell r="F7">
            <v>35</v>
          </cell>
          <cell r="G7">
            <v>2.1299999999999999E-2</v>
          </cell>
          <cell r="H7">
            <v>5.7099999999999998E-2</v>
          </cell>
          <cell r="I7">
            <v>2.5</v>
          </cell>
          <cell r="J7">
            <v>2.3199999999999998</v>
          </cell>
          <cell r="K7">
            <v>2.48</v>
          </cell>
          <cell r="L7">
            <v>0.02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3444</v>
          </cell>
          <cell r="D8">
            <v>0</v>
          </cell>
          <cell r="E8">
            <v>76719</v>
          </cell>
          <cell r="F8">
            <v>4</v>
          </cell>
          <cell r="G8">
            <v>4.4900000000000002E-2</v>
          </cell>
          <cell r="H8">
            <v>0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3536</v>
          </cell>
          <cell r="D9">
            <v>157</v>
          </cell>
          <cell r="E9">
            <v>88775</v>
          </cell>
          <cell r="F9">
            <v>4057</v>
          </cell>
          <cell r="G9">
            <v>3.9800000000000002E-2</v>
          </cell>
          <cell r="H9">
            <v>3.8699999999999998E-2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2412</v>
          </cell>
          <cell r="D10">
            <v>1905</v>
          </cell>
          <cell r="E10">
            <v>55723</v>
          </cell>
          <cell r="F10">
            <v>37839</v>
          </cell>
          <cell r="G10">
            <v>4.3299999999999998E-2</v>
          </cell>
          <cell r="H10">
            <v>5.0299999999999997E-2</v>
          </cell>
          <cell r="I10">
            <v>2.5</v>
          </cell>
          <cell r="J10">
            <v>2.5</v>
          </cell>
          <cell r="K10">
            <v>1.5</v>
          </cell>
          <cell r="L10">
            <v>1</v>
          </cell>
          <cell r="O10">
            <v>2.5</v>
          </cell>
        </row>
        <row r="11">
          <cell r="A11">
            <v>560022</v>
          </cell>
          <cell r="B11" t="str">
            <v>ОРЕНБУРГ ГАУЗ ГКБ  №6</v>
          </cell>
          <cell r="C11">
            <v>2810</v>
          </cell>
          <cell r="D11">
            <v>1560</v>
          </cell>
          <cell r="E11">
            <v>66875</v>
          </cell>
          <cell r="F11">
            <v>23896</v>
          </cell>
          <cell r="G11">
            <v>4.2000000000000003E-2</v>
          </cell>
          <cell r="H11">
            <v>6.5299999999999997E-2</v>
          </cell>
          <cell r="I11">
            <v>2.5</v>
          </cell>
          <cell r="J11">
            <v>1.99</v>
          </cell>
          <cell r="K11">
            <v>1.85</v>
          </cell>
          <cell r="L11">
            <v>0.52</v>
          </cell>
          <cell r="O11">
            <v>2.37</v>
          </cell>
        </row>
        <row r="12">
          <cell r="A12">
            <v>560024</v>
          </cell>
          <cell r="B12" t="str">
            <v>ОРЕНБУРГ ГАУЗ ДГКБ</v>
          </cell>
          <cell r="C12">
            <v>66</v>
          </cell>
          <cell r="D12">
            <v>2575</v>
          </cell>
          <cell r="E12">
            <v>2551</v>
          </cell>
          <cell r="F12">
            <v>50074</v>
          </cell>
          <cell r="G12">
            <v>2.5899999999999999E-2</v>
          </cell>
          <cell r="H12">
            <v>5.1400000000000001E-2</v>
          </cell>
          <cell r="I12">
            <v>2.5</v>
          </cell>
          <cell r="J12">
            <v>2.5</v>
          </cell>
          <cell r="K12">
            <v>0.12</v>
          </cell>
          <cell r="L12">
            <v>2.38</v>
          </cell>
          <cell r="O12">
            <v>2.5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4244</v>
          </cell>
          <cell r="D13">
            <v>1095</v>
          </cell>
          <cell r="E13">
            <v>94787</v>
          </cell>
          <cell r="F13">
            <v>19107</v>
          </cell>
          <cell r="G13">
            <v>4.48E-2</v>
          </cell>
          <cell r="H13">
            <v>5.7299999999999997E-2</v>
          </cell>
          <cell r="I13">
            <v>2.5</v>
          </cell>
          <cell r="J13">
            <v>2.31</v>
          </cell>
          <cell r="K13">
            <v>2.08</v>
          </cell>
          <cell r="L13">
            <v>0.39</v>
          </cell>
          <cell r="O13">
            <v>2.4700000000000002</v>
          </cell>
        </row>
        <row r="14">
          <cell r="A14">
            <v>560032</v>
          </cell>
          <cell r="B14" t="str">
            <v>ОРСКАЯ ГАУЗ ГБ № 2</v>
          </cell>
          <cell r="C14">
            <v>950</v>
          </cell>
          <cell r="D14">
            <v>0</v>
          </cell>
          <cell r="E14">
            <v>20849</v>
          </cell>
          <cell r="F14">
            <v>0</v>
          </cell>
          <cell r="G14">
            <v>4.5600000000000002E-2</v>
          </cell>
          <cell r="H14">
            <v>0</v>
          </cell>
          <cell r="I14">
            <v>2.5</v>
          </cell>
          <cell r="J14">
            <v>0</v>
          </cell>
          <cell r="K14">
            <v>2.5</v>
          </cell>
          <cell r="L14">
            <v>0</v>
          </cell>
          <cell r="O14">
            <v>2.5</v>
          </cell>
        </row>
        <row r="15">
          <cell r="A15">
            <v>560033</v>
          </cell>
          <cell r="B15" t="str">
            <v>ОРСКАЯ ГАУЗ ГБ № 3</v>
          </cell>
          <cell r="C15">
            <v>1697</v>
          </cell>
          <cell r="D15">
            <v>0</v>
          </cell>
          <cell r="E15">
            <v>40933</v>
          </cell>
          <cell r="F15">
            <v>0</v>
          </cell>
          <cell r="G15">
            <v>4.1500000000000002E-2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1844</v>
          </cell>
          <cell r="D16">
            <v>0</v>
          </cell>
          <cell r="E16">
            <v>37935</v>
          </cell>
          <cell r="F16">
            <v>3</v>
          </cell>
          <cell r="G16">
            <v>4.8599999999999997E-2</v>
          </cell>
          <cell r="H16">
            <v>0</v>
          </cell>
          <cell r="I16">
            <v>2.5</v>
          </cell>
          <cell r="J16">
            <v>0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21</v>
          </cell>
          <cell r="D17">
            <v>1471</v>
          </cell>
          <cell r="E17">
            <v>1753</v>
          </cell>
          <cell r="F17">
            <v>30604</v>
          </cell>
          <cell r="G17">
            <v>1.2E-2</v>
          </cell>
          <cell r="H17">
            <v>4.8099999999999997E-2</v>
          </cell>
          <cell r="I17">
            <v>2.5</v>
          </cell>
          <cell r="J17">
            <v>2.5</v>
          </cell>
          <cell r="K17">
            <v>0.12</v>
          </cell>
          <cell r="L17">
            <v>2.38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1969</v>
          </cell>
          <cell r="D18">
            <v>505</v>
          </cell>
          <cell r="E18">
            <v>47460</v>
          </cell>
          <cell r="F18">
            <v>10787</v>
          </cell>
          <cell r="G18">
            <v>4.1500000000000002E-2</v>
          </cell>
          <cell r="H18">
            <v>4.6800000000000001E-2</v>
          </cell>
          <cell r="I18">
            <v>2.5</v>
          </cell>
          <cell r="J18">
            <v>2.5</v>
          </cell>
          <cell r="K18">
            <v>2.02</v>
          </cell>
          <cell r="L18">
            <v>0.48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36</v>
          </cell>
          <cell r="D19">
            <v>1097</v>
          </cell>
          <cell r="E19">
            <v>934</v>
          </cell>
          <cell r="F19">
            <v>19506</v>
          </cell>
          <cell r="G19">
            <v>3.85E-2</v>
          </cell>
          <cell r="H19">
            <v>5.62E-2</v>
          </cell>
          <cell r="I19">
            <v>2.5</v>
          </cell>
          <cell r="J19">
            <v>2.36</v>
          </cell>
          <cell r="K19">
            <v>0.13</v>
          </cell>
          <cell r="L19">
            <v>2.2400000000000002</v>
          </cell>
          <cell r="O19">
            <v>2.37</v>
          </cell>
        </row>
        <row r="20">
          <cell r="A20">
            <v>560043</v>
          </cell>
          <cell r="B20" t="str">
            <v>МЕДНОГОРСКАЯ ГБ</v>
          </cell>
          <cell r="C20">
            <v>1051</v>
          </cell>
          <cell r="D20">
            <v>494</v>
          </cell>
          <cell r="E20">
            <v>21204</v>
          </cell>
          <cell r="F20">
            <v>5152</v>
          </cell>
          <cell r="G20">
            <v>4.9599999999999998E-2</v>
          </cell>
          <cell r="H20">
            <v>9.5899999999999999E-2</v>
          </cell>
          <cell r="I20">
            <v>2.5</v>
          </cell>
          <cell r="J20">
            <v>0.75</v>
          </cell>
          <cell r="K20">
            <v>2</v>
          </cell>
          <cell r="L20">
            <v>0.15</v>
          </cell>
          <cell r="O20">
            <v>2.15</v>
          </cell>
        </row>
        <row r="21">
          <cell r="A21">
            <v>560045</v>
          </cell>
          <cell r="B21" t="str">
            <v>БУГУРУСЛАНСКАЯ ГБ</v>
          </cell>
          <cell r="C21">
            <v>962</v>
          </cell>
          <cell r="D21">
            <v>276</v>
          </cell>
          <cell r="E21">
            <v>19954</v>
          </cell>
          <cell r="F21">
            <v>5837</v>
          </cell>
          <cell r="G21">
            <v>4.82E-2</v>
          </cell>
          <cell r="H21">
            <v>4.7300000000000002E-2</v>
          </cell>
          <cell r="I21">
            <v>2.5</v>
          </cell>
          <cell r="J21">
            <v>2.5</v>
          </cell>
          <cell r="K21">
            <v>1.92</v>
          </cell>
          <cell r="L21">
            <v>0.57999999999999996</v>
          </cell>
          <cell r="O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1396</v>
          </cell>
          <cell r="D22">
            <v>399</v>
          </cell>
          <cell r="E22">
            <v>30078</v>
          </cell>
          <cell r="F22">
            <v>8321</v>
          </cell>
          <cell r="G22">
            <v>4.6399999999999997E-2</v>
          </cell>
          <cell r="H22">
            <v>4.8000000000000001E-2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936</v>
          </cell>
          <cell r="D23">
            <v>149</v>
          </cell>
          <cell r="E23">
            <v>17925</v>
          </cell>
          <cell r="F23">
            <v>5609</v>
          </cell>
          <cell r="G23">
            <v>5.2200000000000003E-2</v>
          </cell>
          <cell r="H23">
            <v>2.6599999999999999E-2</v>
          </cell>
          <cell r="I23">
            <v>2.12</v>
          </cell>
          <cell r="J23">
            <v>2.5</v>
          </cell>
          <cell r="K23">
            <v>1.61</v>
          </cell>
          <cell r="L23">
            <v>0.6</v>
          </cell>
          <cell r="O23">
            <v>2.21</v>
          </cell>
        </row>
        <row r="24">
          <cell r="A24">
            <v>560053</v>
          </cell>
          <cell r="B24" t="str">
            <v>АДАМОВСКАЯ РБ</v>
          </cell>
          <cell r="C24">
            <v>850</v>
          </cell>
          <cell r="D24">
            <v>231</v>
          </cell>
          <cell r="E24">
            <v>16112</v>
          </cell>
          <cell r="F24">
            <v>4645</v>
          </cell>
          <cell r="G24">
            <v>5.28E-2</v>
          </cell>
          <cell r="H24">
            <v>4.9700000000000001E-2</v>
          </cell>
          <cell r="I24">
            <v>2.0299999999999998</v>
          </cell>
          <cell r="J24">
            <v>2.5</v>
          </cell>
          <cell r="K24">
            <v>1.58</v>
          </cell>
          <cell r="L24">
            <v>0.55000000000000004</v>
          </cell>
          <cell r="O24">
            <v>2.13</v>
          </cell>
        </row>
        <row r="25">
          <cell r="A25">
            <v>560054</v>
          </cell>
          <cell r="B25" t="str">
            <v>АКБУЛАКСКАЯ РБ</v>
          </cell>
          <cell r="C25">
            <v>864</v>
          </cell>
          <cell r="D25">
            <v>263</v>
          </cell>
          <cell r="E25">
            <v>16219</v>
          </cell>
          <cell r="F25">
            <v>5272</v>
          </cell>
          <cell r="G25">
            <v>5.33E-2</v>
          </cell>
          <cell r="H25">
            <v>4.99E-2</v>
          </cell>
          <cell r="I25">
            <v>1.95</v>
          </cell>
          <cell r="J25">
            <v>2.5</v>
          </cell>
          <cell r="K25">
            <v>1.46</v>
          </cell>
          <cell r="L25">
            <v>0.63</v>
          </cell>
          <cell r="O25">
            <v>2.09</v>
          </cell>
        </row>
        <row r="26">
          <cell r="A26">
            <v>560055</v>
          </cell>
          <cell r="B26" t="str">
            <v>АЛЕКСАНДРОВСКАЯ РБ</v>
          </cell>
          <cell r="C26">
            <v>690</v>
          </cell>
          <cell r="D26">
            <v>172</v>
          </cell>
          <cell r="E26">
            <v>11416</v>
          </cell>
          <cell r="F26">
            <v>2753</v>
          </cell>
          <cell r="G26">
            <v>6.0400000000000002E-2</v>
          </cell>
          <cell r="H26">
            <v>6.25E-2</v>
          </cell>
          <cell r="I26">
            <v>0.88</v>
          </cell>
          <cell r="J26">
            <v>2.1</v>
          </cell>
          <cell r="K26">
            <v>0.71</v>
          </cell>
          <cell r="L26">
            <v>0.4</v>
          </cell>
          <cell r="O26">
            <v>1.1100000000000001</v>
          </cell>
        </row>
        <row r="27">
          <cell r="A27">
            <v>560056</v>
          </cell>
          <cell r="B27" t="str">
            <v>АСЕКЕЕВСКАЯ РБ</v>
          </cell>
          <cell r="C27">
            <v>879</v>
          </cell>
          <cell r="D27">
            <v>214</v>
          </cell>
          <cell r="E27">
            <v>15690</v>
          </cell>
          <cell r="F27">
            <v>3503</v>
          </cell>
          <cell r="G27">
            <v>5.6000000000000001E-2</v>
          </cell>
          <cell r="H27">
            <v>6.1100000000000002E-2</v>
          </cell>
          <cell r="I27">
            <v>1.55</v>
          </cell>
          <cell r="J27">
            <v>2.16</v>
          </cell>
          <cell r="K27">
            <v>1.27</v>
          </cell>
          <cell r="L27">
            <v>0.39</v>
          </cell>
          <cell r="O27">
            <v>1.66</v>
          </cell>
        </row>
        <row r="28">
          <cell r="A28">
            <v>560057</v>
          </cell>
          <cell r="B28" t="str">
            <v>БЕЛЯЕВСКАЯ РБ</v>
          </cell>
          <cell r="C28">
            <v>749</v>
          </cell>
          <cell r="D28">
            <v>296</v>
          </cell>
          <cell r="E28">
            <v>12513</v>
          </cell>
          <cell r="F28">
            <v>3354</v>
          </cell>
          <cell r="G28">
            <v>5.9900000000000002E-2</v>
          </cell>
          <cell r="H28">
            <v>8.8300000000000003E-2</v>
          </cell>
          <cell r="I28">
            <v>0.95</v>
          </cell>
          <cell r="J28">
            <v>1.06</v>
          </cell>
          <cell r="K28">
            <v>0.75</v>
          </cell>
          <cell r="L28">
            <v>0.22</v>
          </cell>
          <cell r="O28">
            <v>0.97</v>
          </cell>
        </row>
        <row r="29">
          <cell r="A29">
            <v>560058</v>
          </cell>
          <cell r="B29" t="str">
            <v>ГАЙСКАЯ ГБ</v>
          </cell>
          <cell r="C29">
            <v>1789</v>
          </cell>
          <cell r="D29">
            <v>476</v>
          </cell>
          <cell r="E29">
            <v>35189</v>
          </cell>
          <cell r="F29">
            <v>9975</v>
          </cell>
          <cell r="G29">
            <v>5.0799999999999998E-2</v>
          </cell>
          <cell r="H29">
            <v>4.7699999999999999E-2</v>
          </cell>
          <cell r="I29">
            <v>2.33</v>
          </cell>
          <cell r="J29">
            <v>2.5</v>
          </cell>
          <cell r="K29">
            <v>1.82</v>
          </cell>
          <cell r="L29">
            <v>0.55000000000000004</v>
          </cell>
          <cell r="O29">
            <v>2.37</v>
          </cell>
        </row>
        <row r="30">
          <cell r="A30">
            <v>560059</v>
          </cell>
          <cell r="B30" t="str">
            <v>ГРАЧЕВСКАЯ РБ</v>
          </cell>
          <cell r="C30">
            <v>699</v>
          </cell>
          <cell r="D30">
            <v>115</v>
          </cell>
          <cell r="E30">
            <v>10974</v>
          </cell>
          <cell r="F30">
            <v>2718</v>
          </cell>
          <cell r="G30">
            <v>6.3700000000000007E-2</v>
          </cell>
          <cell r="H30">
            <v>4.2299999999999997E-2</v>
          </cell>
          <cell r="I30">
            <v>0.38</v>
          </cell>
          <cell r="J30">
            <v>2.5</v>
          </cell>
          <cell r="K30">
            <v>0.3</v>
          </cell>
          <cell r="L30">
            <v>0.5</v>
          </cell>
          <cell r="O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698</v>
          </cell>
          <cell r="D31">
            <v>238</v>
          </cell>
          <cell r="E31">
            <v>12348</v>
          </cell>
          <cell r="F31">
            <v>3681</v>
          </cell>
          <cell r="G31">
            <v>5.6500000000000002E-2</v>
          </cell>
          <cell r="H31">
            <v>6.4699999999999994E-2</v>
          </cell>
          <cell r="I31">
            <v>1.47</v>
          </cell>
          <cell r="J31">
            <v>2.0099999999999998</v>
          </cell>
          <cell r="K31">
            <v>1.1299999999999999</v>
          </cell>
          <cell r="L31">
            <v>0.46</v>
          </cell>
          <cell r="O31">
            <v>1.59</v>
          </cell>
        </row>
        <row r="32">
          <cell r="A32">
            <v>560061</v>
          </cell>
          <cell r="B32" t="str">
            <v>ИЛЕКСКАЯ РБ</v>
          </cell>
          <cell r="C32">
            <v>985</v>
          </cell>
          <cell r="D32">
            <v>307</v>
          </cell>
          <cell r="E32">
            <v>18158</v>
          </cell>
          <cell r="F32">
            <v>5347</v>
          </cell>
          <cell r="G32">
            <v>5.4199999999999998E-2</v>
          </cell>
          <cell r="H32">
            <v>5.74E-2</v>
          </cell>
          <cell r="I32">
            <v>1.82</v>
          </cell>
          <cell r="J32">
            <v>2.31</v>
          </cell>
          <cell r="K32">
            <v>1.4</v>
          </cell>
          <cell r="L32">
            <v>0.53</v>
          </cell>
          <cell r="O32">
            <v>1.93</v>
          </cell>
        </row>
        <row r="33">
          <cell r="A33">
            <v>560062</v>
          </cell>
          <cell r="B33" t="str">
            <v>КВАРКЕНСКАЯ РБ</v>
          </cell>
          <cell r="C33">
            <v>587</v>
          </cell>
          <cell r="D33">
            <v>147</v>
          </cell>
          <cell r="E33">
            <v>13356</v>
          </cell>
          <cell r="F33">
            <v>3289</v>
          </cell>
          <cell r="G33">
            <v>4.3999999999999997E-2</v>
          </cell>
          <cell r="H33">
            <v>4.4699999999999997E-2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748</v>
          </cell>
          <cell r="D34">
            <v>180</v>
          </cell>
          <cell r="E34">
            <v>14172</v>
          </cell>
          <cell r="F34">
            <v>4195</v>
          </cell>
          <cell r="G34">
            <v>5.28E-2</v>
          </cell>
          <cell r="H34">
            <v>4.2900000000000001E-2</v>
          </cell>
          <cell r="I34">
            <v>2.0299999999999998</v>
          </cell>
          <cell r="J34">
            <v>2.5</v>
          </cell>
          <cell r="K34">
            <v>1.56</v>
          </cell>
          <cell r="L34">
            <v>0.57999999999999996</v>
          </cell>
          <cell r="O34">
            <v>2.14</v>
          </cell>
        </row>
        <row r="35">
          <cell r="A35">
            <v>560064</v>
          </cell>
          <cell r="B35" t="str">
            <v>КУВАНДЫКСКАЯ ГБ</v>
          </cell>
          <cell r="C35">
            <v>1400</v>
          </cell>
          <cell r="D35">
            <v>391</v>
          </cell>
          <cell r="E35">
            <v>31258</v>
          </cell>
          <cell r="F35">
            <v>9195</v>
          </cell>
          <cell r="G35">
            <v>4.48E-2</v>
          </cell>
          <cell r="H35">
            <v>4.2500000000000003E-2</v>
          </cell>
          <cell r="I35">
            <v>2.5</v>
          </cell>
          <cell r="J35">
            <v>2.5</v>
          </cell>
          <cell r="K35">
            <v>1.92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794</v>
          </cell>
          <cell r="D36">
            <v>200</v>
          </cell>
          <cell r="E36">
            <v>13260</v>
          </cell>
          <cell r="F36">
            <v>3129</v>
          </cell>
          <cell r="G36">
            <v>5.9900000000000002E-2</v>
          </cell>
          <cell r="H36">
            <v>6.3899999999999998E-2</v>
          </cell>
          <cell r="I36">
            <v>0.95</v>
          </cell>
          <cell r="J36">
            <v>2.0499999999999998</v>
          </cell>
          <cell r="K36">
            <v>0.77</v>
          </cell>
          <cell r="L36">
            <v>0.39</v>
          </cell>
          <cell r="O36">
            <v>1.1599999999999999</v>
          </cell>
        </row>
        <row r="37">
          <cell r="A37">
            <v>560066</v>
          </cell>
          <cell r="B37" t="str">
            <v>МАТВЕЕВСКАЯ РБ</v>
          </cell>
          <cell r="C37">
            <v>531</v>
          </cell>
          <cell r="D37">
            <v>172</v>
          </cell>
          <cell r="E37">
            <v>9057</v>
          </cell>
          <cell r="F37">
            <v>2318</v>
          </cell>
          <cell r="G37">
            <v>5.8599999999999999E-2</v>
          </cell>
          <cell r="H37">
            <v>7.4200000000000002E-2</v>
          </cell>
          <cell r="I37">
            <v>1.1499999999999999</v>
          </cell>
          <cell r="J37">
            <v>1.63</v>
          </cell>
          <cell r="K37">
            <v>0.92</v>
          </cell>
          <cell r="L37">
            <v>0.33</v>
          </cell>
          <cell r="O37">
            <v>1.25</v>
          </cell>
        </row>
        <row r="38">
          <cell r="A38">
            <v>560067</v>
          </cell>
          <cell r="B38" t="str">
            <v>НОВООРСКАЯ РБ</v>
          </cell>
          <cell r="C38">
            <v>1250</v>
          </cell>
          <cell r="D38">
            <v>313</v>
          </cell>
          <cell r="E38">
            <v>22059</v>
          </cell>
          <cell r="F38">
            <v>6962</v>
          </cell>
          <cell r="G38">
            <v>5.67E-2</v>
          </cell>
          <cell r="H38">
            <v>4.4999999999999998E-2</v>
          </cell>
          <cell r="I38">
            <v>1.44</v>
          </cell>
          <cell r="J38">
            <v>2.5</v>
          </cell>
          <cell r="K38">
            <v>1.0900000000000001</v>
          </cell>
          <cell r="L38">
            <v>0.6</v>
          </cell>
          <cell r="O38">
            <v>1.69</v>
          </cell>
        </row>
        <row r="39">
          <cell r="A39">
            <v>560068</v>
          </cell>
          <cell r="B39" t="str">
            <v>НОВОСЕРГИЕВСКАЯ РБ</v>
          </cell>
          <cell r="C39">
            <v>1446</v>
          </cell>
          <cell r="D39">
            <v>373</v>
          </cell>
          <cell r="E39">
            <v>25512</v>
          </cell>
          <cell r="F39">
            <v>7475</v>
          </cell>
          <cell r="G39">
            <v>5.67E-2</v>
          </cell>
          <cell r="H39">
            <v>4.99E-2</v>
          </cell>
          <cell r="I39">
            <v>1.44</v>
          </cell>
          <cell r="J39">
            <v>2.5</v>
          </cell>
          <cell r="K39">
            <v>1.1100000000000001</v>
          </cell>
          <cell r="L39">
            <v>0.57999999999999996</v>
          </cell>
          <cell r="O39">
            <v>1.69</v>
          </cell>
        </row>
        <row r="40">
          <cell r="A40">
            <v>560069</v>
          </cell>
          <cell r="B40" t="str">
            <v>ОКТЯБРЬСКАЯ РБ</v>
          </cell>
          <cell r="C40">
            <v>976</v>
          </cell>
          <cell r="D40">
            <v>257</v>
          </cell>
          <cell r="E40">
            <v>15719</v>
          </cell>
          <cell r="F40">
            <v>4367</v>
          </cell>
          <cell r="G40">
            <v>6.2100000000000002E-2</v>
          </cell>
          <cell r="H40">
            <v>5.8900000000000001E-2</v>
          </cell>
          <cell r="I40">
            <v>0.62</v>
          </cell>
          <cell r="J40">
            <v>2.25</v>
          </cell>
          <cell r="K40">
            <v>0.48</v>
          </cell>
          <cell r="L40">
            <v>0.5</v>
          </cell>
          <cell r="O40">
            <v>0.98</v>
          </cell>
        </row>
        <row r="41">
          <cell r="A41">
            <v>560070</v>
          </cell>
          <cell r="B41" t="str">
            <v>ОРЕНБУРГСКАЯ РБ</v>
          </cell>
          <cell r="C41">
            <v>2973</v>
          </cell>
          <cell r="D41">
            <v>1191</v>
          </cell>
          <cell r="E41">
            <v>57117</v>
          </cell>
          <cell r="F41">
            <v>18512</v>
          </cell>
          <cell r="G41">
            <v>5.21E-2</v>
          </cell>
          <cell r="H41">
            <v>6.4299999999999996E-2</v>
          </cell>
          <cell r="I41">
            <v>2.14</v>
          </cell>
          <cell r="J41">
            <v>2.0299999999999998</v>
          </cell>
          <cell r="K41">
            <v>1.63</v>
          </cell>
          <cell r="L41">
            <v>0.49</v>
          </cell>
          <cell r="O41">
            <v>2.12</v>
          </cell>
        </row>
        <row r="42">
          <cell r="A42">
            <v>560071</v>
          </cell>
          <cell r="B42" t="str">
            <v>ПЕРВОМАЙСКАЯ РБ</v>
          </cell>
          <cell r="C42">
            <v>1169</v>
          </cell>
          <cell r="D42">
            <v>328</v>
          </cell>
          <cell r="E42">
            <v>18132</v>
          </cell>
          <cell r="F42">
            <v>5990</v>
          </cell>
          <cell r="G42">
            <v>6.4500000000000002E-2</v>
          </cell>
          <cell r="H42">
            <v>5.4800000000000001E-2</v>
          </cell>
          <cell r="I42">
            <v>0.26</v>
          </cell>
          <cell r="J42">
            <v>2.41</v>
          </cell>
          <cell r="K42">
            <v>0.2</v>
          </cell>
          <cell r="L42">
            <v>0.6</v>
          </cell>
          <cell r="O42">
            <v>0.8</v>
          </cell>
        </row>
        <row r="43">
          <cell r="A43">
            <v>560072</v>
          </cell>
          <cell r="B43" t="str">
            <v>ПЕРЕВОЛОЦКАЯ РБ</v>
          </cell>
          <cell r="C43">
            <v>1051</v>
          </cell>
          <cell r="D43">
            <v>294</v>
          </cell>
          <cell r="E43">
            <v>19782</v>
          </cell>
          <cell r="F43">
            <v>5380</v>
          </cell>
          <cell r="G43">
            <v>5.3100000000000001E-2</v>
          </cell>
          <cell r="H43">
            <v>5.4600000000000003E-2</v>
          </cell>
          <cell r="I43">
            <v>1.98</v>
          </cell>
          <cell r="J43">
            <v>2.42</v>
          </cell>
          <cell r="K43">
            <v>1.56</v>
          </cell>
          <cell r="L43">
            <v>0.51</v>
          </cell>
          <cell r="O43">
            <v>2.0699999999999998</v>
          </cell>
        </row>
        <row r="44">
          <cell r="A44">
            <v>560073</v>
          </cell>
          <cell r="B44" t="str">
            <v>ПОНОМАРЕВСКАЯ РБ</v>
          </cell>
          <cell r="C44">
            <v>732</v>
          </cell>
          <cell r="D44">
            <v>98</v>
          </cell>
          <cell r="E44">
            <v>11050</v>
          </cell>
          <cell r="F44">
            <v>2273</v>
          </cell>
          <cell r="G44">
            <v>6.6199999999999995E-2</v>
          </cell>
          <cell r="H44">
            <v>4.3099999999999999E-2</v>
          </cell>
          <cell r="I44">
            <v>0</v>
          </cell>
          <cell r="J44">
            <v>2.5</v>
          </cell>
          <cell r="K44">
            <v>0</v>
          </cell>
          <cell r="L44">
            <v>0.43</v>
          </cell>
          <cell r="O44">
            <v>0.43</v>
          </cell>
        </row>
        <row r="45">
          <cell r="A45">
            <v>560074</v>
          </cell>
          <cell r="B45" t="str">
            <v>САКМАРСКАЯ  РБ</v>
          </cell>
          <cell r="C45">
            <v>1055</v>
          </cell>
          <cell r="D45">
            <v>255</v>
          </cell>
          <cell r="E45">
            <v>17488</v>
          </cell>
          <cell r="F45">
            <v>5546</v>
          </cell>
          <cell r="G45">
            <v>6.0299999999999999E-2</v>
          </cell>
          <cell r="H45">
            <v>4.5999999999999999E-2</v>
          </cell>
          <cell r="I45">
            <v>0.89</v>
          </cell>
          <cell r="J45">
            <v>2.5</v>
          </cell>
          <cell r="K45">
            <v>0.68</v>
          </cell>
          <cell r="L45">
            <v>0.6</v>
          </cell>
          <cell r="O45">
            <v>1.28</v>
          </cell>
        </row>
        <row r="46">
          <cell r="A46">
            <v>560075</v>
          </cell>
          <cell r="B46" t="str">
            <v>САРАКТАШСКАЯ РБ</v>
          </cell>
          <cell r="C46">
            <v>1650</v>
          </cell>
          <cell r="D46">
            <v>378</v>
          </cell>
          <cell r="E46">
            <v>29948</v>
          </cell>
          <cell r="F46">
            <v>9018</v>
          </cell>
          <cell r="G46">
            <v>5.5100000000000003E-2</v>
          </cell>
          <cell r="H46">
            <v>4.19E-2</v>
          </cell>
          <cell r="I46">
            <v>1.68</v>
          </cell>
          <cell r="J46">
            <v>2.5</v>
          </cell>
          <cell r="K46">
            <v>1.29</v>
          </cell>
          <cell r="L46">
            <v>0.57999999999999996</v>
          </cell>
          <cell r="O46">
            <v>1.87</v>
          </cell>
        </row>
        <row r="47">
          <cell r="A47">
            <v>560076</v>
          </cell>
          <cell r="B47" t="str">
            <v>СВЕТЛИНСКАЯ РБ</v>
          </cell>
          <cell r="C47">
            <v>486</v>
          </cell>
          <cell r="D47">
            <v>137</v>
          </cell>
          <cell r="E47">
            <v>9129</v>
          </cell>
          <cell r="F47">
            <v>2512</v>
          </cell>
          <cell r="G47">
            <v>5.3199999999999997E-2</v>
          </cell>
          <cell r="H47">
            <v>5.45E-2</v>
          </cell>
          <cell r="I47">
            <v>1.97</v>
          </cell>
          <cell r="J47">
            <v>2.4300000000000002</v>
          </cell>
          <cell r="K47">
            <v>1.54</v>
          </cell>
          <cell r="L47">
            <v>0.53</v>
          </cell>
          <cell r="O47">
            <v>2.0699999999999998</v>
          </cell>
        </row>
        <row r="48">
          <cell r="A48">
            <v>560077</v>
          </cell>
          <cell r="B48" t="str">
            <v>СЕВЕРНАЯ РБ</v>
          </cell>
          <cell r="C48">
            <v>514</v>
          </cell>
          <cell r="D48">
            <v>145</v>
          </cell>
          <cell r="E48">
            <v>10874</v>
          </cell>
          <cell r="F48">
            <v>2216</v>
          </cell>
          <cell r="G48">
            <v>4.7300000000000002E-2</v>
          </cell>
          <cell r="H48">
            <v>6.54E-2</v>
          </cell>
          <cell r="I48">
            <v>2.5</v>
          </cell>
          <cell r="J48">
            <v>1.98</v>
          </cell>
          <cell r="K48">
            <v>2.08</v>
          </cell>
          <cell r="L48">
            <v>0.34</v>
          </cell>
          <cell r="O48">
            <v>2.42</v>
          </cell>
        </row>
        <row r="49">
          <cell r="A49">
            <v>560078</v>
          </cell>
          <cell r="B49" t="str">
            <v>СОЛЬ-ИЛЕЦКАЯ ГБ</v>
          </cell>
          <cell r="C49">
            <v>1830</v>
          </cell>
          <cell r="D49">
            <v>683</v>
          </cell>
          <cell r="E49">
            <v>34300</v>
          </cell>
          <cell r="F49">
            <v>11308</v>
          </cell>
          <cell r="G49">
            <v>5.3400000000000003E-2</v>
          </cell>
          <cell r="H49">
            <v>6.0400000000000002E-2</v>
          </cell>
          <cell r="I49">
            <v>1.94</v>
          </cell>
          <cell r="J49">
            <v>2.19</v>
          </cell>
          <cell r="K49">
            <v>1.46</v>
          </cell>
          <cell r="L49">
            <v>0.55000000000000004</v>
          </cell>
          <cell r="O49">
            <v>2.0099999999999998</v>
          </cell>
        </row>
        <row r="50">
          <cell r="A50">
            <v>560079</v>
          </cell>
          <cell r="B50" t="str">
            <v>СОРОЧИНСКАЯ ГБ</v>
          </cell>
          <cell r="C50">
            <v>1734</v>
          </cell>
          <cell r="D50">
            <v>696</v>
          </cell>
          <cell r="E50">
            <v>33434</v>
          </cell>
          <cell r="F50">
            <v>9701</v>
          </cell>
          <cell r="G50">
            <v>5.1900000000000002E-2</v>
          </cell>
          <cell r="H50">
            <v>7.17E-2</v>
          </cell>
          <cell r="I50">
            <v>2.17</v>
          </cell>
          <cell r="J50">
            <v>1.73</v>
          </cell>
          <cell r="K50">
            <v>1.69</v>
          </cell>
          <cell r="L50">
            <v>0.38</v>
          </cell>
          <cell r="O50">
            <v>2.0699999999999998</v>
          </cell>
        </row>
        <row r="51">
          <cell r="A51">
            <v>560080</v>
          </cell>
          <cell r="B51" t="str">
            <v>ТАШЛИНСКАЯ РБ</v>
          </cell>
          <cell r="C51">
            <v>884</v>
          </cell>
          <cell r="D51">
            <v>320</v>
          </cell>
          <cell r="E51">
            <v>17599</v>
          </cell>
          <cell r="F51">
            <v>5242</v>
          </cell>
          <cell r="G51">
            <v>5.0200000000000002E-2</v>
          </cell>
          <cell r="H51">
            <v>6.0999999999999999E-2</v>
          </cell>
          <cell r="I51">
            <v>2.42</v>
          </cell>
          <cell r="J51">
            <v>2.16</v>
          </cell>
          <cell r="K51">
            <v>1.86</v>
          </cell>
          <cell r="L51">
            <v>0.5</v>
          </cell>
          <cell r="O51">
            <v>2.36</v>
          </cell>
        </row>
        <row r="52">
          <cell r="A52">
            <v>560081</v>
          </cell>
          <cell r="B52" t="str">
            <v>ТОЦКАЯ РБ</v>
          </cell>
          <cell r="C52">
            <v>1052</v>
          </cell>
          <cell r="D52">
            <v>342</v>
          </cell>
          <cell r="E52">
            <v>20041</v>
          </cell>
          <cell r="F52">
            <v>6538</v>
          </cell>
          <cell r="G52">
            <v>5.2499999999999998E-2</v>
          </cell>
          <cell r="H52">
            <v>5.2299999999999999E-2</v>
          </cell>
          <cell r="I52">
            <v>2.08</v>
          </cell>
          <cell r="J52">
            <v>2.52</v>
          </cell>
          <cell r="K52">
            <v>1.56</v>
          </cell>
          <cell r="L52">
            <v>0.63</v>
          </cell>
          <cell r="O52">
            <v>2.19</v>
          </cell>
        </row>
        <row r="53">
          <cell r="A53">
            <v>560082</v>
          </cell>
          <cell r="B53" t="str">
            <v>ТЮЛЬГАНСКАЯ РБ</v>
          </cell>
          <cell r="C53">
            <v>805</v>
          </cell>
          <cell r="D53">
            <v>263</v>
          </cell>
          <cell r="E53">
            <v>15670</v>
          </cell>
          <cell r="F53">
            <v>3926</v>
          </cell>
          <cell r="G53">
            <v>5.1400000000000001E-2</v>
          </cell>
          <cell r="H53">
            <v>6.7000000000000004E-2</v>
          </cell>
          <cell r="I53">
            <v>2.2400000000000002</v>
          </cell>
          <cell r="J53">
            <v>1.92</v>
          </cell>
          <cell r="K53">
            <v>1.79</v>
          </cell>
          <cell r="L53">
            <v>0.38</v>
          </cell>
          <cell r="O53">
            <v>2.17</v>
          </cell>
        </row>
        <row r="54">
          <cell r="A54">
            <v>560083</v>
          </cell>
          <cell r="B54" t="str">
            <v>ШАРЛЫКСКАЯ РБ</v>
          </cell>
          <cell r="C54">
            <v>801</v>
          </cell>
          <cell r="D54">
            <v>190</v>
          </cell>
          <cell r="E54">
            <v>14232</v>
          </cell>
          <cell r="F54">
            <v>3328</v>
          </cell>
          <cell r="G54">
            <v>5.6300000000000003E-2</v>
          </cell>
          <cell r="H54">
            <v>5.7099999999999998E-2</v>
          </cell>
          <cell r="I54">
            <v>1.5</v>
          </cell>
          <cell r="J54">
            <v>2.3199999999999998</v>
          </cell>
          <cell r="K54">
            <v>1.22</v>
          </cell>
          <cell r="L54">
            <v>0.44</v>
          </cell>
          <cell r="O54">
            <v>1.66</v>
          </cell>
        </row>
        <row r="55">
          <cell r="A55">
            <v>560084</v>
          </cell>
          <cell r="B55" t="str">
            <v>ЯСНЕНСКАЯ ГБ</v>
          </cell>
          <cell r="C55">
            <v>903</v>
          </cell>
          <cell r="D55">
            <v>403</v>
          </cell>
          <cell r="E55">
            <v>21216</v>
          </cell>
          <cell r="F55">
            <v>7391</v>
          </cell>
          <cell r="G55">
            <v>4.2599999999999999E-2</v>
          </cell>
          <cell r="H55">
            <v>5.45E-2</v>
          </cell>
          <cell r="I55">
            <v>2.5</v>
          </cell>
          <cell r="J55">
            <v>2.4300000000000002</v>
          </cell>
          <cell r="K55">
            <v>1.85</v>
          </cell>
          <cell r="L55">
            <v>0.63</v>
          </cell>
          <cell r="O55">
            <v>2.48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181</v>
          </cell>
          <cell r="D56">
            <v>10</v>
          </cell>
          <cell r="E56">
            <v>9693</v>
          </cell>
          <cell r="F56">
            <v>480</v>
          </cell>
          <cell r="G56">
            <v>1.8700000000000001E-2</v>
          </cell>
          <cell r="H56">
            <v>2.0799999999999999E-2</v>
          </cell>
          <cell r="I56">
            <v>2.5</v>
          </cell>
          <cell r="J56">
            <v>2.5</v>
          </cell>
          <cell r="K56">
            <v>2.37</v>
          </cell>
          <cell r="L56">
            <v>0.13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1123</v>
          </cell>
          <cell r="D57">
            <v>30</v>
          </cell>
          <cell r="E57">
            <v>18248</v>
          </cell>
          <cell r="F57">
            <v>689</v>
          </cell>
          <cell r="G57">
            <v>6.1499999999999999E-2</v>
          </cell>
          <cell r="H57">
            <v>4.3499999999999997E-2</v>
          </cell>
          <cell r="I57">
            <v>0.71</v>
          </cell>
          <cell r="J57">
            <v>2.5</v>
          </cell>
          <cell r="K57">
            <v>0.68</v>
          </cell>
          <cell r="L57">
            <v>0.1</v>
          </cell>
          <cell r="O57">
            <v>0.78</v>
          </cell>
        </row>
        <row r="58">
          <cell r="A58">
            <v>560087</v>
          </cell>
          <cell r="B58" t="str">
            <v>ОРСКАЯ УБ НА СТ. ОРСК</v>
          </cell>
          <cell r="C58">
            <v>964</v>
          </cell>
          <cell r="D58">
            <v>0</v>
          </cell>
          <cell r="E58">
            <v>23714</v>
          </cell>
          <cell r="F58">
            <v>1</v>
          </cell>
          <cell r="G58">
            <v>4.07E-2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O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191</v>
          </cell>
          <cell r="D59">
            <v>0</v>
          </cell>
          <cell r="E59">
            <v>5569</v>
          </cell>
          <cell r="F59">
            <v>0</v>
          </cell>
          <cell r="G59">
            <v>3.4299999999999997E-2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156</v>
          </cell>
          <cell r="D60">
            <v>0</v>
          </cell>
          <cell r="E60">
            <v>3730</v>
          </cell>
          <cell r="F60">
            <v>0</v>
          </cell>
          <cell r="G60">
            <v>4.1799999999999997E-2</v>
          </cell>
          <cell r="H60">
            <v>0</v>
          </cell>
          <cell r="I60">
            <v>2.5</v>
          </cell>
          <cell r="J60">
            <v>0</v>
          </cell>
          <cell r="K60">
            <v>2.5</v>
          </cell>
          <cell r="L60">
            <v>0</v>
          </cell>
          <cell r="O60">
            <v>2.5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11</v>
          </cell>
          <cell r="D61">
            <v>4</v>
          </cell>
          <cell r="E61">
            <v>506</v>
          </cell>
          <cell r="F61">
            <v>35</v>
          </cell>
          <cell r="G61">
            <v>2.1700000000000001E-2</v>
          </cell>
          <cell r="H61">
            <v>0.1143</v>
          </cell>
          <cell r="I61">
            <v>2.5</v>
          </cell>
          <cell r="J61">
            <v>0</v>
          </cell>
          <cell r="K61">
            <v>2.35</v>
          </cell>
          <cell r="L61">
            <v>0</v>
          </cell>
          <cell r="O61">
            <v>2.35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119</v>
          </cell>
          <cell r="D62">
            <v>0</v>
          </cell>
          <cell r="E62">
            <v>6030</v>
          </cell>
          <cell r="F62">
            <v>0</v>
          </cell>
          <cell r="G62">
            <v>1.9699999999999999E-2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115</v>
          </cell>
          <cell r="D63">
            <v>1</v>
          </cell>
          <cell r="E63">
            <v>2371</v>
          </cell>
          <cell r="F63">
            <v>159</v>
          </cell>
          <cell r="G63">
            <v>4.8500000000000001E-2</v>
          </cell>
          <cell r="H63">
            <v>6.3E-3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3399</v>
          </cell>
          <cell r="D64">
            <v>3</v>
          </cell>
          <cell r="E64">
            <v>74989</v>
          </cell>
          <cell r="F64">
            <v>86</v>
          </cell>
          <cell r="G64">
            <v>4.53E-2</v>
          </cell>
          <cell r="H64">
            <v>3.49E-2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3659</v>
          </cell>
          <cell r="D65">
            <v>1134</v>
          </cell>
          <cell r="E65">
            <v>82881</v>
          </cell>
          <cell r="F65">
            <v>26359</v>
          </cell>
          <cell r="G65">
            <v>4.41E-2</v>
          </cell>
          <cell r="H65">
            <v>4.2999999999999997E-2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O65">
            <v>2.5</v>
          </cell>
        </row>
      </sheetData>
      <sheetData sheetId="7">
        <row r="6">
          <cell r="A6">
            <v>560002</v>
          </cell>
          <cell r="B6" t="str">
            <v>ОРЕНБУРГ ОБЛАСТНАЯ КБ  № 2</v>
          </cell>
          <cell r="O6">
            <v>0</v>
          </cell>
        </row>
        <row r="7">
          <cell r="A7">
            <v>560014</v>
          </cell>
          <cell r="B7" t="str">
            <v>ОРЕНБУРГ ФГБОУ ВО ОРГМУ МИНЗДРАВА</v>
          </cell>
          <cell r="O7">
            <v>0</v>
          </cell>
        </row>
        <row r="8">
          <cell r="A8">
            <v>560017</v>
          </cell>
          <cell r="B8" t="str">
            <v>ОРЕНБУРГ ГБУЗ ГКБ №1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O9">
            <v>0</v>
          </cell>
        </row>
        <row r="10">
          <cell r="A10">
            <v>560021</v>
          </cell>
          <cell r="B10" t="str">
            <v>ОРЕНБУРГ ГБУЗ ГКБ № 5</v>
          </cell>
          <cell r="O10">
            <v>0</v>
          </cell>
        </row>
        <row r="11">
          <cell r="A11">
            <v>560022</v>
          </cell>
          <cell r="B11" t="str">
            <v>ОРЕНБУРГ ГАУЗ ГКБ  №6</v>
          </cell>
          <cell r="O11">
            <v>0</v>
          </cell>
        </row>
        <row r="12">
          <cell r="A12">
            <v>560024</v>
          </cell>
          <cell r="B12" t="str">
            <v>ОРЕНБУРГ ГАУЗ ДГКБ</v>
          </cell>
          <cell r="O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O13">
            <v>0</v>
          </cell>
        </row>
        <row r="14">
          <cell r="A14">
            <v>560032</v>
          </cell>
          <cell r="B14" t="str">
            <v>ОРСКАЯ ГАУЗ ГБ № 2</v>
          </cell>
          <cell r="O14">
            <v>0</v>
          </cell>
        </row>
        <row r="15">
          <cell r="A15">
            <v>560033</v>
          </cell>
          <cell r="B15" t="str">
            <v>ОРСКАЯ ГАУЗ ГБ № 3</v>
          </cell>
          <cell r="O15">
            <v>0</v>
          </cell>
        </row>
        <row r="16">
          <cell r="A16">
            <v>560034</v>
          </cell>
          <cell r="B16" t="str">
            <v>ОРСКАЯ ГАУЗ ГБ № 4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O17">
            <v>0</v>
          </cell>
        </row>
        <row r="18">
          <cell r="A18">
            <v>560036</v>
          </cell>
          <cell r="B18" t="str">
            <v>ОРСКАЯ ГАУЗ ГБ № 1</v>
          </cell>
          <cell r="O18">
            <v>0</v>
          </cell>
        </row>
        <row r="19">
          <cell r="A19">
            <v>560041</v>
          </cell>
          <cell r="B19" t="str">
            <v>НОВОТРОИЦКАЯ ГАУЗ ДГБ</v>
          </cell>
          <cell r="O19">
            <v>0</v>
          </cell>
        </row>
        <row r="20">
          <cell r="A20">
            <v>560043</v>
          </cell>
          <cell r="B20" t="str">
            <v>МЕДНОГОРСКАЯ ГБ</v>
          </cell>
          <cell r="O20">
            <v>0</v>
          </cell>
        </row>
        <row r="21">
          <cell r="A21">
            <v>560045</v>
          </cell>
          <cell r="B21" t="str">
            <v>БУГУРУСЛАНСКАЯ ГБ</v>
          </cell>
          <cell r="O21">
            <v>0</v>
          </cell>
        </row>
        <row r="22">
          <cell r="A22">
            <v>560047</v>
          </cell>
          <cell r="B22" t="str">
            <v>БУГУРУСЛАНСКАЯ РБ</v>
          </cell>
          <cell r="O22">
            <v>0</v>
          </cell>
        </row>
        <row r="23">
          <cell r="A23">
            <v>560052</v>
          </cell>
          <cell r="B23" t="str">
            <v>АБДУЛИНСКАЯ ГБ</v>
          </cell>
          <cell r="O23">
            <v>0</v>
          </cell>
        </row>
        <row r="24">
          <cell r="A24">
            <v>560053</v>
          </cell>
          <cell r="B24" t="str">
            <v>АДАМОВСКАЯ РБ</v>
          </cell>
          <cell r="O24">
            <v>0</v>
          </cell>
        </row>
        <row r="25">
          <cell r="A25">
            <v>560054</v>
          </cell>
          <cell r="B25" t="str">
            <v>АКБУЛАКСКАЯ РБ</v>
          </cell>
          <cell r="O25">
            <v>0</v>
          </cell>
        </row>
        <row r="26">
          <cell r="A26">
            <v>560055</v>
          </cell>
          <cell r="B26" t="str">
            <v>АЛЕКСАНДРОВСКАЯ РБ</v>
          </cell>
          <cell r="O26">
            <v>0</v>
          </cell>
        </row>
        <row r="27">
          <cell r="A27">
            <v>560056</v>
          </cell>
          <cell r="B27" t="str">
            <v>АСЕКЕЕВСКАЯ РБ</v>
          </cell>
          <cell r="O27">
            <v>0</v>
          </cell>
        </row>
        <row r="28">
          <cell r="A28">
            <v>560057</v>
          </cell>
          <cell r="B28" t="str">
            <v>БЕЛЯЕВСКАЯ РБ</v>
          </cell>
          <cell r="O28">
            <v>0</v>
          </cell>
        </row>
        <row r="29">
          <cell r="A29">
            <v>560058</v>
          </cell>
          <cell r="B29" t="str">
            <v>ГАЙСКАЯ ГБ</v>
          </cell>
          <cell r="O29">
            <v>0</v>
          </cell>
        </row>
        <row r="30">
          <cell r="A30">
            <v>560059</v>
          </cell>
          <cell r="B30" t="str">
            <v>ГРАЧЕВСКАЯ РБ</v>
          </cell>
          <cell r="O30">
            <v>0</v>
          </cell>
        </row>
        <row r="31">
          <cell r="A31">
            <v>560060</v>
          </cell>
          <cell r="B31" t="str">
            <v>ДОМБАРОВСКАЯ РБ</v>
          </cell>
          <cell r="O31">
            <v>0</v>
          </cell>
        </row>
        <row r="32">
          <cell r="A32">
            <v>560061</v>
          </cell>
          <cell r="B32" t="str">
            <v>ИЛЕКСКАЯ РБ</v>
          </cell>
          <cell r="O32">
            <v>0</v>
          </cell>
        </row>
        <row r="33">
          <cell r="A33">
            <v>560062</v>
          </cell>
          <cell r="B33" t="str">
            <v>КВАРКЕНСКАЯ РБ</v>
          </cell>
          <cell r="O33">
            <v>0</v>
          </cell>
        </row>
        <row r="34">
          <cell r="A34">
            <v>560063</v>
          </cell>
          <cell r="B34" t="str">
            <v>КРАСНОГВАРДЕЙСКАЯ РБ</v>
          </cell>
          <cell r="O34">
            <v>0</v>
          </cell>
        </row>
        <row r="35">
          <cell r="A35">
            <v>560064</v>
          </cell>
          <cell r="B35" t="str">
            <v>КУВАНДЫКСКАЯ ГБ</v>
          </cell>
          <cell r="O35">
            <v>0</v>
          </cell>
        </row>
        <row r="36">
          <cell r="A36">
            <v>560065</v>
          </cell>
          <cell r="B36" t="str">
            <v>КУРМАНАЕВСКАЯ РБ</v>
          </cell>
          <cell r="O36">
            <v>0</v>
          </cell>
        </row>
        <row r="37">
          <cell r="A37">
            <v>560066</v>
          </cell>
          <cell r="B37" t="str">
            <v>МАТВЕЕВСКАЯ РБ</v>
          </cell>
          <cell r="O37">
            <v>0</v>
          </cell>
        </row>
        <row r="38">
          <cell r="A38">
            <v>560067</v>
          </cell>
          <cell r="B38" t="str">
            <v>НОВООРСКАЯ РБ</v>
          </cell>
          <cell r="O38">
            <v>0</v>
          </cell>
        </row>
        <row r="39">
          <cell r="A39">
            <v>560068</v>
          </cell>
          <cell r="B39" t="str">
            <v>НОВОСЕРГИЕВСКАЯ РБ</v>
          </cell>
          <cell r="O39">
            <v>0</v>
          </cell>
        </row>
        <row r="40">
          <cell r="A40">
            <v>560069</v>
          </cell>
          <cell r="B40" t="str">
            <v>ОКТЯБРЬСКАЯ РБ</v>
          </cell>
          <cell r="O40">
            <v>0</v>
          </cell>
        </row>
        <row r="41">
          <cell r="A41">
            <v>560070</v>
          </cell>
          <cell r="B41" t="str">
            <v>ОРЕНБУРГСКАЯ РБ</v>
          </cell>
          <cell r="O41">
            <v>0</v>
          </cell>
        </row>
        <row r="42">
          <cell r="A42">
            <v>560071</v>
          </cell>
          <cell r="B42" t="str">
            <v>ПЕРВОМАЙСКАЯ РБ</v>
          </cell>
          <cell r="O42">
            <v>0</v>
          </cell>
        </row>
        <row r="43">
          <cell r="A43">
            <v>560072</v>
          </cell>
          <cell r="B43" t="str">
            <v>ПЕРЕВОЛОЦКАЯ РБ</v>
          </cell>
          <cell r="O43">
            <v>0</v>
          </cell>
        </row>
        <row r="44">
          <cell r="A44">
            <v>560073</v>
          </cell>
          <cell r="B44" t="str">
            <v>ПОНОМАРЕВСКАЯ РБ</v>
          </cell>
          <cell r="O44">
            <v>0</v>
          </cell>
        </row>
        <row r="45">
          <cell r="A45">
            <v>560074</v>
          </cell>
          <cell r="B45" t="str">
            <v>САКМАРСКАЯ  РБ</v>
          </cell>
          <cell r="O45">
            <v>0</v>
          </cell>
        </row>
        <row r="46">
          <cell r="A46">
            <v>560075</v>
          </cell>
          <cell r="B46" t="str">
            <v>САРАКТАШСКАЯ РБ</v>
          </cell>
          <cell r="O46">
            <v>0</v>
          </cell>
        </row>
        <row r="47">
          <cell r="A47">
            <v>560076</v>
          </cell>
          <cell r="B47" t="str">
            <v>СВЕТЛИНСКАЯ РБ</v>
          </cell>
          <cell r="O47">
            <v>0</v>
          </cell>
        </row>
        <row r="48">
          <cell r="A48">
            <v>560077</v>
          </cell>
          <cell r="B48" t="str">
            <v>СЕВЕРНАЯ РБ</v>
          </cell>
          <cell r="O48">
            <v>0</v>
          </cell>
        </row>
        <row r="49">
          <cell r="A49">
            <v>560078</v>
          </cell>
          <cell r="B49" t="str">
            <v>СОЛЬ-ИЛЕЦКАЯ ГБ</v>
          </cell>
          <cell r="O49">
            <v>0</v>
          </cell>
        </row>
        <row r="50">
          <cell r="A50">
            <v>560079</v>
          </cell>
          <cell r="B50" t="str">
            <v>СОРОЧИНСКАЯ ГБ</v>
          </cell>
          <cell r="O50">
            <v>0</v>
          </cell>
        </row>
        <row r="51">
          <cell r="A51">
            <v>560080</v>
          </cell>
          <cell r="B51" t="str">
            <v>ТАШЛИНСКАЯ РБ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O52">
            <v>0</v>
          </cell>
        </row>
        <row r="53">
          <cell r="A53">
            <v>560082</v>
          </cell>
          <cell r="B53" t="str">
            <v>ТЮЛЬГАНСКАЯ РБ</v>
          </cell>
          <cell r="O53">
            <v>0</v>
          </cell>
        </row>
        <row r="54">
          <cell r="A54">
            <v>560083</v>
          </cell>
          <cell r="B54" t="str">
            <v>ШАРЛЫКСКАЯ РБ</v>
          </cell>
          <cell r="O54">
            <v>0</v>
          </cell>
        </row>
        <row r="55">
          <cell r="A55">
            <v>560084</v>
          </cell>
          <cell r="B55" t="str">
            <v>ЯСНЕНСКАЯ ГБ</v>
          </cell>
          <cell r="O55">
            <v>0</v>
          </cell>
        </row>
        <row r="56">
          <cell r="A56">
            <v>560085</v>
          </cell>
          <cell r="B56" t="str">
            <v>СТУДЕНЧЕСКАЯ ПОЛИКЛИНИКА ОГУ</v>
          </cell>
          <cell r="O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O57">
            <v>0</v>
          </cell>
        </row>
        <row r="58">
          <cell r="A58">
            <v>560087</v>
          </cell>
          <cell r="B58" t="str">
            <v>ОРСКАЯ УБ НА СТ. ОРСК</v>
          </cell>
          <cell r="O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O59">
            <v>0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O60">
            <v>0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O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O62">
            <v>0</v>
          </cell>
        </row>
        <row r="63">
          <cell r="A63">
            <v>560099</v>
          </cell>
          <cell r="B63" t="str">
            <v>МСЧ МВД ПО ОРЕНБУРГСКОЙ ОБЛАСТИ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O64">
            <v>0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O65">
            <v>0</v>
          </cell>
        </row>
      </sheetData>
      <sheetData sheetId="8">
        <row r="6">
          <cell r="A6">
            <v>560002</v>
          </cell>
          <cell r="B6" t="str">
            <v>ОРЕНБУРГ ОБЛАСТНАЯ КБ  № 2</v>
          </cell>
          <cell r="C6">
            <v>13</v>
          </cell>
          <cell r="D6">
            <v>55</v>
          </cell>
          <cell r="E6">
            <v>0.2364</v>
          </cell>
          <cell r="F6">
            <v>0.53</v>
          </cell>
          <cell r="G6">
            <v>0.53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</v>
          </cell>
          <cell r="D7">
            <v>2</v>
          </cell>
          <cell r="E7">
            <v>0.5</v>
          </cell>
          <cell r="F7">
            <v>1.21</v>
          </cell>
          <cell r="G7">
            <v>1.2</v>
          </cell>
        </row>
        <row r="8">
          <cell r="A8">
            <v>560017</v>
          </cell>
          <cell r="B8" t="str">
            <v>ОРЕНБУРГ ГБУЗ ГКБ №1</v>
          </cell>
          <cell r="C8">
            <v>35</v>
          </cell>
          <cell r="D8">
            <v>169</v>
          </cell>
          <cell r="E8">
            <v>0.20710000000000001</v>
          </cell>
          <cell r="F8">
            <v>0.46</v>
          </cell>
          <cell r="G8">
            <v>0.46</v>
          </cell>
        </row>
        <row r="9">
          <cell r="A9">
            <v>560019</v>
          </cell>
          <cell r="B9" t="str">
            <v>ОРЕНБУРГ ГАУЗ ГКБ  №3</v>
          </cell>
          <cell r="C9">
            <v>95</v>
          </cell>
          <cell r="D9">
            <v>213</v>
          </cell>
          <cell r="E9">
            <v>0.44600000000000001</v>
          </cell>
          <cell r="F9">
            <v>1.07</v>
          </cell>
          <cell r="G9">
            <v>1.03</v>
          </cell>
        </row>
        <row r="10">
          <cell r="A10">
            <v>560021</v>
          </cell>
          <cell r="B10" t="str">
            <v>ОРЕНБУРГ ГБУЗ ГКБ № 5</v>
          </cell>
          <cell r="C10">
            <v>56</v>
          </cell>
          <cell r="D10">
            <v>183</v>
          </cell>
          <cell r="E10">
            <v>0.30599999999999999</v>
          </cell>
          <cell r="F10">
            <v>0.71</v>
          </cell>
          <cell r="G10">
            <v>0.43</v>
          </cell>
        </row>
        <row r="11">
          <cell r="A11">
            <v>560022</v>
          </cell>
          <cell r="B11" t="str">
            <v>ОРЕНБУРГ ГАУЗ ГКБ  №6</v>
          </cell>
          <cell r="C11">
            <v>48</v>
          </cell>
          <cell r="D11">
            <v>216</v>
          </cell>
          <cell r="E11">
            <v>0.22220000000000001</v>
          </cell>
          <cell r="F11">
            <v>0.49</v>
          </cell>
          <cell r="G11">
            <v>0.36</v>
          </cell>
        </row>
        <row r="12">
          <cell r="A12">
            <v>560024</v>
          </cell>
          <cell r="B12" t="str">
            <v>ОРЕНБУРГ ГАУЗ ДГКБ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81</v>
          </cell>
          <cell r="D13">
            <v>248</v>
          </cell>
          <cell r="E13">
            <v>0.3266</v>
          </cell>
          <cell r="F13">
            <v>0.76</v>
          </cell>
          <cell r="G13">
            <v>0.63</v>
          </cell>
        </row>
        <row r="14">
          <cell r="A14">
            <v>560032</v>
          </cell>
          <cell r="B14" t="str">
            <v>ОРСКАЯ ГАУЗ ГБ № 2</v>
          </cell>
          <cell r="C14">
            <v>22</v>
          </cell>
          <cell r="D14">
            <v>66</v>
          </cell>
          <cell r="E14">
            <v>0.33329999999999999</v>
          </cell>
          <cell r="F14">
            <v>0.78</v>
          </cell>
          <cell r="G14">
            <v>0.78</v>
          </cell>
        </row>
        <row r="15">
          <cell r="A15">
            <v>560033</v>
          </cell>
          <cell r="B15" t="str">
            <v>ОРСКАЯ ГАУЗ ГБ № 3</v>
          </cell>
          <cell r="C15">
            <v>37</v>
          </cell>
          <cell r="D15">
            <v>106</v>
          </cell>
          <cell r="E15">
            <v>0.34910000000000002</v>
          </cell>
          <cell r="F15">
            <v>0.82</v>
          </cell>
          <cell r="G15">
            <v>0.82</v>
          </cell>
        </row>
        <row r="16">
          <cell r="A16">
            <v>560034</v>
          </cell>
          <cell r="B16" t="str">
            <v>ОРСКАЯ ГАУЗ ГБ № 4</v>
          </cell>
          <cell r="C16">
            <v>19</v>
          </cell>
          <cell r="D16">
            <v>107</v>
          </cell>
          <cell r="E16">
            <v>0.17760000000000001</v>
          </cell>
          <cell r="F16">
            <v>0.38</v>
          </cell>
          <cell r="G16">
            <v>0.38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>
            <v>560036</v>
          </cell>
          <cell r="B18" t="str">
            <v>ОРСКАЯ ГАУЗ ГБ № 1</v>
          </cell>
          <cell r="C18">
            <v>35</v>
          </cell>
          <cell r="D18">
            <v>135</v>
          </cell>
          <cell r="E18">
            <v>0.25929999999999997</v>
          </cell>
          <cell r="F18">
            <v>0.59</v>
          </cell>
          <cell r="G18">
            <v>0.48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560043</v>
          </cell>
          <cell r="B20" t="str">
            <v>МЕДНОГОРСКАЯ ГБ</v>
          </cell>
          <cell r="C20">
            <v>16</v>
          </cell>
          <cell r="D20">
            <v>62</v>
          </cell>
          <cell r="E20">
            <v>0.2581</v>
          </cell>
          <cell r="F20">
            <v>0.59</v>
          </cell>
          <cell r="G20">
            <v>0.47</v>
          </cell>
        </row>
        <row r="21">
          <cell r="A21">
            <v>560045</v>
          </cell>
          <cell r="B21" t="str">
            <v>БУГУРУСЛАНСКАЯ ГБ</v>
          </cell>
          <cell r="C21">
            <v>19</v>
          </cell>
          <cell r="D21">
            <v>98</v>
          </cell>
          <cell r="E21">
            <v>0.19389999999999999</v>
          </cell>
          <cell r="F21">
            <v>0.42</v>
          </cell>
          <cell r="G21">
            <v>0.32</v>
          </cell>
        </row>
        <row r="22">
          <cell r="A22">
            <v>560047</v>
          </cell>
          <cell r="B22" t="str">
            <v>БУГУРУСЛАНСКАЯ РБ</v>
          </cell>
          <cell r="C22">
            <v>23</v>
          </cell>
          <cell r="D22">
            <v>125</v>
          </cell>
          <cell r="E22">
            <v>0.184</v>
          </cell>
          <cell r="F22">
            <v>0.4</v>
          </cell>
          <cell r="G22">
            <v>0.31</v>
          </cell>
        </row>
        <row r="23">
          <cell r="A23">
            <v>560052</v>
          </cell>
          <cell r="B23" t="str">
            <v>АБДУЛИНСКАЯ ГБ</v>
          </cell>
          <cell r="C23">
            <v>8</v>
          </cell>
          <cell r="D23">
            <v>102</v>
          </cell>
          <cell r="E23">
            <v>7.8399999999999997E-2</v>
          </cell>
          <cell r="F23">
            <v>0.12</v>
          </cell>
          <cell r="G23">
            <v>0.09</v>
          </cell>
        </row>
        <row r="24">
          <cell r="A24">
            <v>560053</v>
          </cell>
          <cell r="B24" t="str">
            <v>АДАМОВСКАЯ РБ</v>
          </cell>
          <cell r="C24">
            <v>11</v>
          </cell>
          <cell r="D24">
            <v>51</v>
          </cell>
          <cell r="E24">
            <v>0.2157</v>
          </cell>
          <cell r="F24">
            <v>0.48</v>
          </cell>
          <cell r="G24">
            <v>0.37</v>
          </cell>
        </row>
        <row r="25">
          <cell r="A25">
            <v>560054</v>
          </cell>
          <cell r="B25" t="str">
            <v>АКБУЛАКСКАЯ РБ</v>
          </cell>
          <cell r="C25">
            <v>11</v>
          </cell>
          <cell r="D25">
            <v>49</v>
          </cell>
          <cell r="E25">
            <v>0.22450000000000001</v>
          </cell>
          <cell r="F25">
            <v>0.5</v>
          </cell>
          <cell r="G25">
            <v>0.38</v>
          </cell>
        </row>
        <row r="26">
          <cell r="A26">
            <v>560055</v>
          </cell>
          <cell r="B26" t="str">
            <v>АЛЕКСАНДРОВСКАЯ РБ</v>
          </cell>
          <cell r="C26">
            <v>5</v>
          </cell>
          <cell r="D26">
            <v>42</v>
          </cell>
          <cell r="E26">
            <v>0.11899999999999999</v>
          </cell>
          <cell r="F26">
            <v>0.23</v>
          </cell>
          <cell r="G26">
            <v>0.19</v>
          </cell>
        </row>
        <row r="27">
          <cell r="A27">
            <v>560056</v>
          </cell>
          <cell r="B27" t="str">
            <v>АСЕКЕЕВСКАЯ РБ</v>
          </cell>
          <cell r="C27">
            <v>6</v>
          </cell>
          <cell r="D27">
            <v>63</v>
          </cell>
          <cell r="E27">
            <v>9.5200000000000007E-2</v>
          </cell>
          <cell r="F27">
            <v>0.17</v>
          </cell>
          <cell r="G27">
            <v>0.14000000000000001</v>
          </cell>
        </row>
        <row r="28">
          <cell r="A28">
            <v>560057</v>
          </cell>
          <cell r="B28" t="str">
            <v>БЕЛЯЕВСКАЯ РБ</v>
          </cell>
          <cell r="C28">
            <v>17</v>
          </cell>
          <cell r="D28">
            <v>48</v>
          </cell>
          <cell r="E28">
            <v>0.35420000000000001</v>
          </cell>
          <cell r="F28">
            <v>0.84</v>
          </cell>
          <cell r="G28">
            <v>0.66</v>
          </cell>
        </row>
        <row r="29">
          <cell r="A29">
            <v>560058</v>
          </cell>
          <cell r="B29" t="str">
            <v>ГАЙСКАЯ ГБ</v>
          </cell>
          <cell r="C29">
            <v>4</v>
          </cell>
          <cell r="D29">
            <v>132</v>
          </cell>
          <cell r="E29">
            <v>3.0300000000000001E-2</v>
          </cell>
          <cell r="F29">
            <v>0</v>
          </cell>
          <cell r="G29">
            <v>0</v>
          </cell>
        </row>
        <row r="30">
          <cell r="A30">
            <v>560059</v>
          </cell>
          <cell r="B30" t="str">
            <v>ГРАЧЕВСКАЯ РБ</v>
          </cell>
          <cell r="C30">
            <v>18</v>
          </cell>
          <cell r="D30">
            <v>48</v>
          </cell>
          <cell r="E30">
            <v>0.375</v>
          </cell>
          <cell r="F30">
            <v>0.89</v>
          </cell>
          <cell r="G30">
            <v>0.71</v>
          </cell>
        </row>
        <row r="31">
          <cell r="A31">
            <v>560060</v>
          </cell>
          <cell r="B31" t="str">
            <v>ДОМБАРОВСКАЯ РБ</v>
          </cell>
          <cell r="C31">
            <v>7</v>
          </cell>
          <cell r="D31">
            <v>20</v>
          </cell>
          <cell r="E31">
            <v>0.35</v>
          </cell>
          <cell r="F31">
            <v>0.82</v>
          </cell>
          <cell r="G31">
            <v>0.63</v>
          </cell>
        </row>
        <row r="32">
          <cell r="A32">
            <v>560061</v>
          </cell>
          <cell r="B32" t="str">
            <v>ИЛЕКСКАЯ РБ</v>
          </cell>
          <cell r="C32">
            <v>5</v>
          </cell>
          <cell r="D32">
            <v>48</v>
          </cell>
          <cell r="E32">
            <v>0.1042</v>
          </cell>
          <cell r="F32">
            <v>0.19</v>
          </cell>
          <cell r="G32">
            <v>0.15</v>
          </cell>
        </row>
        <row r="33">
          <cell r="A33">
            <v>560062</v>
          </cell>
          <cell r="B33" t="str">
            <v>КВАРКЕНСКАЯ РБ</v>
          </cell>
          <cell r="C33">
            <v>3</v>
          </cell>
          <cell r="D33">
            <v>37</v>
          </cell>
          <cell r="E33">
            <v>8.1100000000000005E-2</v>
          </cell>
          <cell r="F33">
            <v>0.13</v>
          </cell>
          <cell r="G33">
            <v>0.1</v>
          </cell>
        </row>
        <row r="34">
          <cell r="A34">
            <v>560063</v>
          </cell>
          <cell r="B34" t="str">
            <v>КРАСНОГВАРДЕЙСКАЯ РБ</v>
          </cell>
          <cell r="C34">
            <v>4</v>
          </cell>
          <cell r="D34">
            <v>35</v>
          </cell>
          <cell r="E34">
            <v>0.1143</v>
          </cell>
          <cell r="F34">
            <v>0.22</v>
          </cell>
          <cell r="G34">
            <v>0.17</v>
          </cell>
        </row>
        <row r="35">
          <cell r="A35">
            <v>560064</v>
          </cell>
          <cell r="B35" t="str">
            <v>КУВАНДЫКСКАЯ ГБ</v>
          </cell>
          <cell r="C35">
            <v>29</v>
          </cell>
          <cell r="D35">
            <v>78</v>
          </cell>
          <cell r="E35">
            <v>0.37180000000000002</v>
          </cell>
          <cell r="F35">
            <v>0.88</v>
          </cell>
          <cell r="G35">
            <v>0.68</v>
          </cell>
        </row>
        <row r="36">
          <cell r="A36">
            <v>560065</v>
          </cell>
          <cell r="B36" t="str">
            <v>КУРМАНАЕВСКАЯ РБ</v>
          </cell>
          <cell r="C36">
            <v>13</v>
          </cell>
          <cell r="D36">
            <v>34</v>
          </cell>
          <cell r="E36">
            <v>0.38240000000000002</v>
          </cell>
          <cell r="F36">
            <v>0.91</v>
          </cell>
          <cell r="G36">
            <v>0.74</v>
          </cell>
        </row>
        <row r="37">
          <cell r="A37">
            <v>560066</v>
          </cell>
          <cell r="B37" t="str">
            <v>МАТВЕЕВСКАЯ РБ</v>
          </cell>
          <cell r="C37">
            <v>6</v>
          </cell>
          <cell r="D37">
            <v>26</v>
          </cell>
          <cell r="E37">
            <v>0.23080000000000001</v>
          </cell>
          <cell r="F37">
            <v>0.52</v>
          </cell>
          <cell r="G37">
            <v>0.42</v>
          </cell>
        </row>
        <row r="38">
          <cell r="A38">
            <v>560067</v>
          </cell>
          <cell r="B38" t="str">
            <v>НОВООРСКАЯ РБ</v>
          </cell>
          <cell r="C38">
            <v>12</v>
          </cell>
          <cell r="D38">
            <v>72</v>
          </cell>
          <cell r="E38">
            <v>0.16669999999999999</v>
          </cell>
          <cell r="F38">
            <v>0.35</v>
          </cell>
          <cell r="G38">
            <v>0.27</v>
          </cell>
        </row>
        <row r="39">
          <cell r="A39">
            <v>560068</v>
          </cell>
          <cell r="B39" t="str">
            <v>НОВОСЕРГИЕВСКАЯ РБ</v>
          </cell>
          <cell r="C39">
            <v>22</v>
          </cell>
          <cell r="D39">
            <v>85</v>
          </cell>
          <cell r="E39">
            <v>0.25879999999999997</v>
          </cell>
          <cell r="F39">
            <v>0.59</v>
          </cell>
          <cell r="G39">
            <v>0.45</v>
          </cell>
        </row>
        <row r="40">
          <cell r="A40">
            <v>560069</v>
          </cell>
          <cell r="B40" t="str">
            <v>ОКТЯБРЬСКАЯ РБ</v>
          </cell>
          <cell r="C40">
            <v>2</v>
          </cell>
          <cell r="D40">
            <v>34</v>
          </cell>
          <cell r="E40">
            <v>5.8799999999999998E-2</v>
          </cell>
          <cell r="F40">
            <v>7.0000000000000007E-2</v>
          </cell>
          <cell r="G40">
            <v>0.05</v>
          </cell>
        </row>
        <row r="41">
          <cell r="A41">
            <v>560070</v>
          </cell>
          <cell r="B41" t="str">
            <v>ОРЕНБУРГСКАЯ РБ</v>
          </cell>
          <cell r="C41">
            <v>61</v>
          </cell>
          <cell r="D41">
            <v>136</v>
          </cell>
          <cell r="E41">
            <v>0.44850000000000001</v>
          </cell>
          <cell r="F41">
            <v>1.08</v>
          </cell>
          <cell r="G41">
            <v>0.82</v>
          </cell>
        </row>
        <row r="42">
          <cell r="A42">
            <v>560071</v>
          </cell>
          <cell r="B42" t="str">
            <v>ПЕРВОМАЙСКАЯ РБ</v>
          </cell>
          <cell r="C42">
            <v>14</v>
          </cell>
          <cell r="D42">
            <v>46</v>
          </cell>
          <cell r="E42">
            <v>0.30430000000000001</v>
          </cell>
          <cell r="F42">
            <v>0.71</v>
          </cell>
          <cell r="G42">
            <v>0.53</v>
          </cell>
        </row>
        <row r="43">
          <cell r="A43">
            <v>560072</v>
          </cell>
          <cell r="B43" t="str">
            <v>ПЕРЕВОЛОЦКАЯ РБ</v>
          </cell>
          <cell r="C43">
            <v>5</v>
          </cell>
          <cell r="D43">
            <v>46</v>
          </cell>
          <cell r="E43">
            <v>0.1087</v>
          </cell>
          <cell r="F43">
            <v>0.2</v>
          </cell>
          <cell r="G43">
            <v>0.16</v>
          </cell>
        </row>
        <row r="44">
          <cell r="A44">
            <v>560073</v>
          </cell>
          <cell r="B44" t="str">
            <v>ПОНОМАРЕВСКАЯ РБ</v>
          </cell>
          <cell r="C44">
            <v>13</v>
          </cell>
          <cell r="D44">
            <v>35</v>
          </cell>
          <cell r="E44">
            <v>0.37140000000000001</v>
          </cell>
          <cell r="F44">
            <v>0.88</v>
          </cell>
          <cell r="G44">
            <v>0.73</v>
          </cell>
        </row>
        <row r="45">
          <cell r="A45">
            <v>560074</v>
          </cell>
          <cell r="B45" t="str">
            <v>САКМАРСКАЯ  РБ</v>
          </cell>
          <cell r="C45">
            <v>11</v>
          </cell>
          <cell r="D45">
            <v>63</v>
          </cell>
          <cell r="E45">
            <v>0.17460000000000001</v>
          </cell>
          <cell r="F45">
            <v>0.37</v>
          </cell>
          <cell r="G45">
            <v>0.28000000000000003</v>
          </cell>
        </row>
        <row r="46">
          <cell r="A46">
            <v>560075</v>
          </cell>
          <cell r="B46" t="str">
            <v>САРАКТАШСКАЯ РБ</v>
          </cell>
          <cell r="C46">
            <v>40</v>
          </cell>
          <cell r="D46">
            <v>135</v>
          </cell>
          <cell r="E46">
            <v>0.29630000000000001</v>
          </cell>
          <cell r="F46">
            <v>0.69</v>
          </cell>
          <cell r="G46">
            <v>0.53</v>
          </cell>
        </row>
        <row r="47">
          <cell r="A47">
            <v>560076</v>
          </cell>
          <cell r="B47" t="str">
            <v>СВЕТЛИНСКАЯ РБ</v>
          </cell>
          <cell r="C47">
            <v>2</v>
          </cell>
          <cell r="D47">
            <v>19</v>
          </cell>
          <cell r="E47">
            <v>0.1053</v>
          </cell>
          <cell r="F47">
            <v>0.19</v>
          </cell>
          <cell r="G47">
            <v>0.15</v>
          </cell>
        </row>
        <row r="48">
          <cell r="A48">
            <v>560077</v>
          </cell>
          <cell r="B48" t="str">
            <v>СЕВЕРНАЯ РБ</v>
          </cell>
          <cell r="C48">
            <v>13</v>
          </cell>
          <cell r="D48">
            <v>41</v>
          </cell>
          <cell r="E48">
            <v>0.31709999999999999</v>
          </cell>
          <cell r="F48">
            <v>0.74</v>
          </cell>
          <cell r="G48">
            <v>0.61</v>
          </cell>
        </row>
        <row r="49">
          <cell r="A49">
            <v>560078</v>
          </cell>
          <cell r="B49" t="str">
            <v>СОЛЬ-ИЛЕЦКАЯ ГБ</v>
          </cell>
          <cell r="C49">
            <v>16</v>
          </cell>
          <cell r="D49">
            <v>94</v>
          </cell>
          <cell r="E49">
            <v>0.17019999999999999</v>
          </cell>
          <cell r="F49">
            <v>0.36</v>
          </cell>
          <cell r="G49">
            <v>0.27</v>
          </cell>
        </row>
        <row r="50">
          <cell r="A50">
            <v>560079</v>
          </cell>
          <cell r="B50" t="str">
            <v>СОРОЧИНСКАЯ ГБ</v>
          </cell>
          <cell r="C50">
            <v>56</v>
          </cell>
          <cell r="D50">
            <v>143</v>
          </cell>
          <cell r="E50">
            <v>0.3916</v>
          </cell>
          <cell r="F50">
            <v>0.93</v>
          </cell>
          <cell r="G50">
            <v>0.73</v>
          </cell>
        </row>
        <row r="51">
          <cell r="A51">
            <v>560080</v>
          </cell>
          <cell r="B51" t="str">
            <v>ТАШЛИНСКАЯ РБ</v>
          </cell>
          <cell r="C51">
            <v>7</v>
          </cell>
          <cell r="D51">
            <v>57</v>
          </cell>
          <cell r="E51">
            <v>0.12280000000000001</v>
          </cell>
          <cell r="F51">
            <v>0.24</v>
          </cell>
          <cell r="G51">
            <v>0.18</v>
          </cell>
        </row>
        <row r="52">
          <cell r="A52">
            <v>560081</v>
          </cell>
          <cell r="B52" t="str">
            <v>ТОЦКАЯ РБ</v>
          </cell>
          <cell r="C52">
            <v>16</v>
          </cell>
          <cell r="D52">
            <v>55</v>
          </cell>
          <cell r="E52">
            <v>0.29089999999999999</v>
          </cell>
          <cell r="F52">
            <v>0.67</v>
          </cell>
          <cell r="G52">
            <v>0.5</v>
          </cell>
        </row>
        <row r="53">
          <cell r="A53">
            <v>560082</v>
          </cell>
          <cell r="B53" t="str">
            <v>ТЮЛЬГАНСКАЯ РБ</v>
          </cell>
          <cell r="C53">
            <v>9</v>
          </cell>
          <cell r="D53">
            <v>41</v>
          </cell>
          <cell r="E53">
            <v>0.2195</v>
          </cell>
          <cell r="F53">
            <v>0.49</v>
          </cell>
          <cell r="G53">
            <v>0.39</v>
          </cell>
        </row>
        <row r="54">
          <cell r="A54">
            <v>560083</v>
          </cell>
          <cell r="B54" t="str">
            <v>ШАРЛЫКСКАЯ РБ</v>
          </cell>
          <cell r="C54">
            <v>24</v>
          </cell>
          <cell r="D54">
            <v>65</v>
          </cell>
          <cell r="E54">
            <v>0.36919999999999997</v>
          </cell>
          <cell r="F54">
            <v>0.87</v>
          </cell>
          <cell r="G54">
            <v>0.7</v>
          </cell>
        </row>
        <row r="55">
          <cell r="A55">
            <v>560084</v>
          </cell>
          <cell r="B55" t="str">
            <v>ЯСНЕНСКАЯ ГБ</v>
          </cell>
          <cell r="C55">
            <v>7</v>
          </cell>
          <cell r="D55">
            <v>28</v>
          </cell>
          <cell r="E55">
            <v>0.25</v>
          </cell>
          <cell r="F55">
            <v>0.56999999999999995</v>
          </cell>
          <cell r="G55">
            <v>0.42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9</v>
          </cell>
          <cell r="D57">
            <v>53</v>
          </cell>
          <cell r="E57">
            <v>0.16980000000000001</v>
          </cell>
          <cell r="F57">
            <v>0.36</v>
          </cell>
          <cell r="G57">
            <v>0.35</v>
          </cell>
        </row>
        <row r="58">
          <cell r="A58">
            <v>560087</v>
          </cell>
          <cell r="B58" t="str">
            <v>ОРСКАЯ УБ НА СТ. ОРСК</v>
          </cell>
          <cell r="C58">
            <v>22</v>
          </cell>
          <cell r="D58">
            <v>64</v>
          </cell>
          <cell r="E58">
            <v>0.34379999999999999</v>
          </cell>
          <cell r="F58">
            <v>0.81</v>
          </cell>
          <cell r="G58">
            <v>0.81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</v>
          </cell>
          <cell r="D59">
            <v>11</v>
          </cell>
          <cell r="E59">
            <v>0.18179999999999999</v>
          </cell>
          <cell r="F59">
            <v>0.39</v>
          </cell>
          <cell r="G59">
            <v>0.39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5</v>
          </cell>
          <cell r="D60">
            <v>15</v>
          </cell>
          <cell r="E60">
            <v>0.33329999999999999</v>
          </cell>
          <cell r="F60">
            <v>0.78</v>
          </cell>
          <cell r="G60">
            <v>0.78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1</v>
          </cell>
          <cell r="E61">
            <v>1</v>
          </cell>
          <cell r="F61">
            <v>2.5</v>
          </cell>
          <cell r="G61">
            <v>2.35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</v>
          </cell>
          <cell r="D62">
            <v>4</v>
          </cell>
          <cell r="E62">
            <v>0.25</v>
          </cell>
          <cell r="F62">
            <v>0.56999999999999995</v>
          </cell>
          <cell r="G62">
            <v>0.56999999999999995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</v>
          </cell>
          <cell r="D63">
            <v>11</v>
          </cell>
          <cell r="E63">
            <v>9.0899999999999995E-2</v>
          </cell>
          <cell r="F63">
            <v>0.16</v>
          </cell>
          <cell r="G63">
            <v>0.15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53</v>
          </cell>
          <cell r="D64">
            <v>239</v>
          </cell>
          <cell r="E64">
            <v>0.2218</v>
          </cell>
          <cell r="F64">
            <v>0.49</v>
          </cell>
          <cell r="G64">
            <v>0.49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36</v>
          </cell>
          <cell r="D65">
            <v>254</v>
          </cell>
          <cell r="E65">
            <v>0.14169999999999999</v>
          </cell>
          <cell r="F65">
            <v>0.28999999999999998</v>
          </cell>
          <cell r="G65">
            <v>0.22</v>
          </cell>
        </row>
      </sheetData>
      <sheetData sheetId="9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16786</v>
          </cell>
          <cell r="E6">
            <v>16786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35</v>
          </cell>
          <cell r="D7">
            <v>4141</v>
          </cell>
          <cell r="E7">
            <v>4176</v>
          </cell>
          <cell r="F7">
            <v>0.01</v>
          </cell>
          <cell r="G7">
            <v>0.99</v>
          </cell>
        </row>
        <row r="8">
          <cell r="A8">
            <v>560017</v>
          </cell>
          <cell r="B8" t="str">
            <v>ОРЕНБУРГ ГБУЗ ГКБ №1</v>
          </cell>
          <cell r="C8">
            <v>4</v>
          </cell>
          <cell r="D8">
            <v>76719</v>
          </cell>
          <cell r="E8">
            <v>76723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4057</v>
          </cell>
          <cell r="D9">
            <v>88775</v>
          </cell>
          <cell r="E9">
            <v>92832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37839</v>
          </cell>
          <cell r="D10">
            <v>55723</v>
          </cell>
          <cell r="E10">
            <v>93562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23896</v>
          </cell>
          <cell r="D11">
            <v>66875</v>
          </cell>
          <cell r="E11">
            <v>90771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50074</v>
          </cell>
          <cell r="D12">
            <v>2551</v>
          </cell>
          <cell r="E12">
            <v>52625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19107</v>
          </cell>
          <cell r="D13">
            <v>94787</v>
          </cell>
          <cell r="E13">
            <v>113894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0</v>
          </cell>
          <cell r="D14">
            <v>20849</v>
          </cell>
          <cell r="E14">
            <v>20849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40933</v>
          </cell>
          <cell r="E15">
            <v>40933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3</v>
          </cell>
          <cell r="D16">
            <v>37935</v>
          </cell>
          <cell r="E16">
            <v>37938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30604</v>
          </cell>
          <cell r="D17">
            <v>1753</v>
          </cell>
          <cell r="E17">
            <v>32357</v>
          </cell>
          <cell r="F17">
            <v>0.95</v>
          </cell>
          <cell r="G17">
            <v>0.05</v>
          </cell>
        </row>
        <row r="18">
          <cell r="A18">
            <v>560036</v>
          </cell>
          <cell r="B18" t="str">
            <v>ОРСКАЯ ГАУЗ ГБ № 1</v>
          </cell>
          <cell r="C18">
            <v>10787</v>
          </cell>
          <cell r="D18">
            <v>47460</v>
          </cell>
          <cell r="E18">
            <v>58247</v>
          </cell>
          <cell r="F18">
            <v>0.19</v>
          </cell>
          <cell r="G18">
            <v>0.81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19506</v>
          </cell>
          <cell r="D19">
            <v>934</v>
          </cell>
          <cell r="E19">
            <v>20440</v>
          </cell>
          <cell r="F19">
            <v>0.95</v>
          </cell>
          <cell r="G19">
            <v>0.05</v>
          </cell>
        </row>
        <row r="20">
          <cell r="A20">
            <v>560043</v>
          </cell>
          <cell r="B20" t="str">
            <v>МЕДНОГОРСКАЯ ГБ</v>
          </cell>
          <cell r="C20">
            <v>5152</v>
          </cell>
          <cell r="D20">
            <v>21204</v>
          </cell>
          <cell r="E20">
            <v>26356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5837</v>
          </cell>
          <cell r="D21">
            <v>19954</v>
          </cell>
          <cell r="E21">
            <v>25791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8321</v>
          </cell>
          <cell r="D22">
            <v>30078</v>
          </cell>
          <cell r="E22">
            <v>38399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5609</v>
          </cell>
          <cell r="D23">
            <v>17925</v>
          </cell>
          <cell r="E23">
            <v>23534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4645</v>
          </cell>
          <cell r="D24">
            <v>16112</v>
          </cell>
          <cell r="E24">
            <v>20757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5272</v>
          </cell>
          <cell r="D25">
            <v>16219</v>
          </cell>
          <cell r="E25">
            <v>21491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2753</v>
          </cell>
          <cell r="D26">
            <v>11416</v>
          </cell>
          <cell r="E26">
            <v>14169</v>
          </cell>
          <cell r="F26">
            <v>0.19</v>
          </cell>
          <cell r="G26">
            <v>0.81</v>
          </cell>
        </row>
        <row r="27">
          <cell r="A27">
            <v>560056</v>
          </cell>
          <cell r="B27" t="str">
            <v>АСЕКЕЕВСКАЯ РБ</v>
          </cell>
          <cell r="C27">
            <v>3503</v>
          </cell>
          <cell r="D27">
            <v>15690</v>
          </cell>
          <cell r="E27">
            <v>19193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3354</v>
          </cell>
          <cell r="D28">
            <v>12513</v>
          </cell>
          <cell r="E28">
            <v>15867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9975</v>
          </cell>
          <cell r="D29">
            <v>35189</v>
          </cell>
          <cell r="E29">
            <v>45164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2718</v>
          </cell>
          <cell r="D30">
            <v>10974</v>
          </cell>
          <cell r="E30">
            <v>13692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3681</v>
          </cell>
          <cell r="D31">
            <v>12348</v>
          </cell>
          <cell r="E31">
            <v>16029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5347</v>
          </cell>
          <cell r="D32">
            <v>18158</v>
          </cell>
          <cell r="E32">
            <v>23505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3289</v>
          </cell>
          <cell r="D33">
            <v>13356</v>
          </cell>
          <cell r="E33">
            <v>16645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4195</v>
          </cell>
          <cell r="D34">
            <v>14172</v>
          </cell>
          <cell r="E34">
            <v>18367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9195</v>
          </cell>
          <cell r="D35">
            <v>31258</v>
          </cell>
          <cell r="E35">
            <v>40453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3129</v>
          </cell>
          <cell r="D36">
            <v>13260</v>
          </cell>
          <cell r="E36">
            <v>16389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2318</v>
          </cell>
          <cell r="D37">
            <v>9057</v>
          </cell>
          <cell r="E37">
            <v>11375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6962</v>
          </cell>
          <cell r="D38">
            <v>22059</v>
          </cell>
          <cell r="E38">
            <v>29021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7475</v>
          </cell>
          <cell r="D39">
            <v>25512</v>
          </cell>
          <cell r="E39">
            <v>32987</v>
          </cell>
          <cell r="F39">
            <v>0.23</v>
          </cell>
          <cell r="G39">
            <v>0.77</v>
          </cell>
        </row>
        <row r="40">
          <cell r="A40">
            <v>560069</v>
          </cell>
          <cell r="B40" t="str">
            <v>ОКТЯБРЬСКАЯ РБ</v>
          </cell>
          <cell r="C40">
            <v>4367</v>
          </cell>
          <cell r="D40">
            <v>15719</v>
          </cell>
          <cell r="E40">
            <v>20086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18512</v>
          </cell>
          <cell r="D41">
            <v>57117</v>
          </cell>
          <cell r="E41">
            <v>75629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5990</v>
          </cell>
          <cell r="D42">
            <v>18132</v>
          </cell>
          <cell r="E42">
            <v>24122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5380</v>
          </cell>
          <cell r="D43">
            <v>19782</v>
          </cell>
          <cell r="E43">
            <v>25162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2273</v>
          </cell>
          <cell r="D44">
            <v>11050</v>
          </cell>
          <cell r="E44">
            <v>13323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5546</v>
          </cell>
          <cell r="D45">
            <v>17488</v>
          </cell>
          <cell r="E45">
            <v>23034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9018</v>
          </cell>
          <cell r="D46">
            <v>29948</v>
          </cell>
          <cell r="E46">
            <v>38966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2512</v>
          </cell>
          <cell r="D47">
            <v>9129</v>
          </cell>
          <cell r="E47">
            <v>11641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2216</v>
          </cell>
          <cell r="D48">
            <v>10874</v>
          </cell>
          <cell r="E48">
            <v>13090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11308</v>
          </cell>
          <cell r="D49">
            <v>34300</v>
          </cell>
          <cell r="E49">
            <v>45608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ГБ</v>
          </cell>
          <cell r="C50">
            <v>9701</v>
          </cell>
          <cell r="D50">
            <v>33434</v>
          </cell>
          <cell r="E50">
            <v>43135</v>
          </cell>
          <cell r="F50">
            <v>0.22</v>
          </cell>
          <cell r="G50">
            <v>0.78</v>
          </cell>
        </row>
        <row r="51">
          <cell r="A51">
            <v>560080</v>
          </cell>
          <cell r="B51" t="str">
            <v>ТАШЛИНСКАЯ РБ</v>
          </cell>
          <cell r="C51">
            <v>5242</v>
          </cell>
          <cell r="D51">
            <v>17599</v>
          </cell>
          <cell r="E51">
            <v>22841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6538</v>
          </cell>
          <cell r="D52">
            <v>20041</v>
          </cell>
          <cell r="E52">
            <v>26579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3926</v>
          </cell>
          <cell r="D53">
            <v>15670</v>
          </cell>
          <cell r="E53">
            <v>19596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3328</v>
          </cell>
          <cell r="D54">
            <v>14232</v>
          </cell>
          <cell r="E54">
            <v>17560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7391</v>
          </cell>
          <cell r="D55">
            <v>21216</v>
          </cell>
          <cell r="E55">
            <v>28607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480</v>
          </cell>
          <cell r="D56">
            <v>9693</v>
          </cell>
          <cell r="E56">
            <v>10173</v>
          </cell>
          <cell r="F56">
            <v>0.05</v>
          </cell>
          <cell r="G56">
            <v>0.95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689</v>
          </cell>
          <cell r="D57">
            <v>18248</v>
          </cell>
          <cell r="E57">
            <v>18937</v>
          </cell>
          <cell r="F57">
            <v>0.04</v>
          </cell>
          <cell r="G57">
            <v>0.96</v>
          </cell>
        </row>
        <row r="58">
          <cell r="A58">
            <v>560087</v>
          </cell>
          <cell r="B58" t="str">
            <v>ОРСКАЯ УБ НА СТ. ОРСК</v>
          </cell>
          <cell r="C58">
            <v>1</v>
          </cell>
          <cell r="D58">
            <v>23714</v>
          </cell>
          <cell r="E58">
            <v>23715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5569</v>
          </cell>
          <cell r="E59">
            <v>5569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3730</v>
          </cell>
          <cell r="E60">
            <v>3730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35</v>
          </cell>
          <cell r="D61">
            <v>506</v>
          </cell>
          <cell r="E61">
            <v>541</v>
          </cell>
          <cell r="F61">
            <v>0.06</v>
          </cell>
          <cell r="G61">
            <v>0.94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6030</v>
          </cell>
          <cell r="E62">
            <v>6030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159</v>
          </cell>
          <cell r="D63">
            <v>2371</v>
          </cell>
          <cell r="E63">
            <v>2530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86</v>
          </cell>
          <cell r="D64">
            <v>74989</v>
          </cell>
          <cell r="E64">
            <v>75075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26359</v>
          </cell>
          <cell r="D65">
            <v>82881</v>
          </cell>
          <cell r="E65">
            <v>109240</v>
          </cell>
          <cell r="F65">
            <v>0.24</v>
          </cell>
          <cell r="G65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130"/>
  <sheetViews>
    <sheetView view="pageBreakPreview" zoomScale="98" zoomScaleNormal="100" zoomScaleSheetLayoutView="98" workbookViewId="0">
      <pane xSplit="1" ySplit="5" topLeftCell="BI6" activePane="bottomRight" state="frozen"/>
      <selection pane="topRight" activeCell="B1" sqref="B1"/>
      <selection pane="bottomLeft" activeCell="A6" sqref="A6"/>
      <selection pane="bottomRight" activeCell="BQ15" sqref="BQ15"/>
    </sheetView>
  </sheetViews>
  <sheetFormatPr defaultColWidth="10.5" defaultRowHeight="11.25" x14ac:dyDescent="0.2"/>
  <cols>
    <col min="1" max="1" width="41" style="1" customWidth="1"/>
    <col min="2" max="2" width="12.33203125" style="1" customWidth="1"/>
    <col min="3" max="3" width="13.6640625" style="1" customWidth="1"/>
    <col min="4" max="4" width="12.33203125" style="1" customWidth="1"/>
    <col min="5" max="5" width="13.6640625" style="1" customWidth="1"/>
    <col min="6" max="6" width="12.33203125" style="1" customWidth="1"/>
    <col min="7" max="7" width="13.6640625" style="1" customWidth="1"/>
    <col min="8" max="8" width="12.33203125" style="1" customWidth="1"/>
    <col min="9" max="9" width="13.6640625" style="1" customWidth="1"/>
    <col min="10" max="10" width="12.33203125" style="1" customWidth="1"/>
    <col min="11" max="11" width="13.6640625" style="1" customWidth="1"/>
    <col min="12" max="12" width="12.33203125" style="1" customWidth="1"/>
    <col min="13" max="13" width="13.6640625" style="1" customWidth="1"/>
    <col min="14" max="14" width="12.33203125" style="1" customWidth="1"/>
    <col min="15" max="15" width="13.6640625" style="1" customWidth="1"/>
    <col min="16" max="16" width="12.33203125" style="1" customWidth="1"/>
    <col min="17" max="17" width="13.6640625" style="1" customWidth="1"/>
    <col min="18" max="18" width="12.33203125" style="1" customWidth="1"/>
    <col min="19" max="19" width="13.6640625" style="1" customWidth="1"/>
    <col min="20" max="20" width="12.33203125" style="1" customWidth="1"/>
    <col min="21" max="21" width="13.6640625" style="1" customWidth="1"/>
    <col min="22" max="22" width="12.33203125" style="1" customWidth="1"/>
    <col min="23" max="23" width="13.6640625" style="1" customWidth="1"/>
    <col min="24" max="24" width="12.33203125" style="1" customWidth="1"/>
    <col min="25" max="25" width="13.6640625" style="1" customWidth="1"/>
    <col min="26" max="26" width="12.33203125" style="1" customWidth="1"/>
    <col min="27" max="27" width="13.6640625" style="1" customWidth="1"/>
    <col min="28" max="28" width="12.33203125" style="1" customWidth="1"/>
    <col min="29" max="29" width="13.6640625" style="1" customWidth="1"/>
    <col min="30" max="30" width="12.33203125" style="1" customWidth="1"/>
    <col min="31" max="31" width="13.6640625" style="1" customWidth="1"/>
    <col min="32" max="32" width="12.33203125" style="1" customWidth="1"/>
    <col min="33" max="33" width="13.6640625" style="1" customWidth="1"/>
    <col min="34" max="34" width="12.33203125" style="1" customWidth="1"/>
    <col min="35" max="35" width="13.6640625" style="1" customWidth="1"/>
    <col min="36" max="36" width="12.33203125" style="1" customWidth="1"/>
    <col min="37" max="37" width="13.6640625" style="1" customWidth="1"/>
    <col min="38" max="38" width="12.33203125" style="1" customWidth="1"/>
    <col min="39" max="39" width="13.6640625" style="1" customWidth="1"/>
    <col min="40" max="40" width="12.33203125" style="1" customWidth="1"/>
    <col min="41" max="41" width="13.6640625" style="1" customWidth="1"/>
    <col min="42" max="42" width="12.33203125" style="1" customWidth="1"/>
    <col min="43" max="43" width="13.6640625" style="1" customWidth="1"/>
    <col min="44" max="44" width="12.33203125" style="1" customWidth="1"/>
    <col min="45" max="45" width="13.6640625" style="1" customWidth="1"/>
    <col min="46" max="46" width="12.33203125" style="1" customWidth="1"/>
    <col min="47" max="47" width="13.6640625" style="1" customWidth="1"/>
    <col min="48" max="48" width="12.33203125" style="1" customWidth="1"/>
    <col min="49" max="49" width="13.6640625" style="1" customWidth="1"/>
    <col min="50" max="50" width="12.33203125" style="1" customWidth="1"/>
    <col min="51" max="51" width="13.6640625" style="1" customWidth="1"/>
    <col min="52" max="52" width="12.33203125" style="1" customWidth="1"/>
    <col min="53" max="53" width="13.6640625" style="1" customWidth="1"/>
    <col min="54" max="54" width="12.33203125" style="1" customWidth="1"/>
    <col min="55" max="55" width="13.6640625" style="1" customWidth="1"/>
    <col min="56" max="56" width="12.33203125" style="1" customWidth="1"/>
    <col min="57" max="57" width="13.6640625" style="1" customWidth="1"/>
    <col min="58" max="58" width="12.33203125" style="1" customWidth="1"/>
    <col min="59" max="59" width="13.6640625" style="1" customWidth="1"/>
    <col min="60" max="60" width="12.33203125" style="1" customWidth="1"/>
    <col min="61" max="61" width="13.6640625" style="1" customWidth="1"/>
    <col min="62" max="62" width="12.33203125" style="1" customWidth="1"/>
    <col min="63" max="63" width="13.6640625" style="1" customWidth="1"/>
    <col min="64" max="64" width="12.33203125" style="1" customWidth="1"/>
    <col min="65" max="65" width="13.6640625" style="1" customWidth="1"/>
    <col min="66" max="66" width="12.33203125" style="1" customWidth="1"/>
    <col min="67" max="67" width="13.6640625" style="1" customWidth="1"/>
    <col min="68" max="68" width="12.33203125" style="1" customWidth="1"/>
    <col min="69" max="69" width="13.6640625" style="1" customWidth="1"/>
    <col min="70" max="70" width="12.33203125" style="1" customWidth="1"/>
    <col min="71" max="71" width="13.6640625" style="1" customWidth="1"/>
  </cols>
  <sheetData>
    <row r="1" spans="1:87" ht="11.45" customHeight="1" x14ac:dyDescent="0.2">
      <c r="AF1" s="246" t="s">
        <v>261</v>
      </c>
      <c r="AG1" s="246"/>
      <c r="AH1" s="246"/>
      <c r="AI1" s="246"/>
      <c r="BP1" s="246" t="s">
        <v>261</v>
      </c>
      <c r="BQ1" s="246"/>
      <c r="BR1" s="246"/>
      <c r="BS1" s="246"/>
    </row>
    <row r="2" spans="1:87" ht="11.45" customHeight="1" x14ac:dyDescent="0.2">
      <c r="B2" s="245" t="s">
        <v>262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F2" s="246"/>
      <c r="AG2" s="246"/>
      <c r="AH2" s="246"/>
      <c r="AI2" s="246"/>
      <c r="AL2" s="107"/>
      <c r="AM2" s="245" t="s">
        <v>262</v>
      </c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P2" s="246"/>
      <c r="BQ2" s="246"/>
      <c r="BR2" s="246"/>
      <c r="BS2" s="246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</row>
    <row r="3" spans="1:87" ht="11.45" customHeight="1" x14ac:dyDescent="0.2"/>
    <row r="4" spans="1:87" ht="33" customHeight="1" x14ac:dyDescent="0.2">
      <c r="A4" s="247" t="s">
        <v>263</v>
      </c>
      <c r="B4" s="244" t="s">
        <v>425</v>
      </c>
      <c r="C4" s="244"/>
      <c r="D4" s="244" t="s">
        <v>426</v>
      </c>
      <c r="E4" s="244"/>
      <c r="F4" s="244" t="s">
        <v>427</v>
      </c>
      <c r="G4" s="244"/>
      <c r="H4" s="244" t="s">
        <v>428</v>
      </c>
      <c r="I4" s="244"/>
      <c r="J4" s="244" t="s">
        <v>429</v>
      </c>
      <c r="K4" s="244"/>
      <c r="L4" s="244" t="s">
        <v>430</v>
      </c>
      <c r="M4" s="244"/>
      <c r="N4" s="244" t="s">
        <v>431</v>
      </c>
      <c r="O4" s="244"/>
      <c r="P4" s="244" t="s">
        <v>432</v>
      </c>
      <c r="Q4" s="244"/>
      <c r="R4" s="244" t="s">
        <v>433</v>
      </c>
      <c r="S4" s="244"/>
      <c r="T4" s="244" t="s">
        <v>434</v>
      </c>
      <c r="U4" s="244"/>
      <c r="V4" s="244" t="s">
        <v>435</v>
      </c>
      <c r="W4" s="244"/>
      <c r="X4" s="244" t="s">
        <v>436</v>
      </c>
      <c r="Y4" s="244"/>
      <c r="Z4" s="244" t="s">
        <v>437</v>
      </c>
      <c r="AA4" s="244"/>
      <c r="AB4" s="244" t="s">
        <v>438</v>
      </c>
      <c r="AC4" s="244"/>
      <c r="AD4" s="244" t="s">
        <v>439</v>
      </c>
      <c r="AE4" s="244"/>
      <c r="AF4" s="244" t="s">
        <v>440</v>
      </c>
      <c r="AG4" s="244"/>
      <c r="AH4" s="244" t="s">
        <v>441</v>
      </c>
      <c r="AI4" s="244"/>
      <c r="AJ4" s="244" t="s">
        <v>442</v>
      </c>
      <c r="AK4" s="244"/>
      <c r="AL4" s="244" t="s">
        <v>443</v>
      </c>
      <c r="AM4" s="244"/>
      <c r="AN4" s="244" t="s">
        <v>444</v>
      </c>
      <c r="AO4" s="244"/>
      <c r="AP4" s="244" t="s">
        <v>445</v>
      </c>
      <c r="AQ4" s="244"/>
      <c r="AR4" s="244" t="s">
        <v>446</v>
      </c>
      <c r="AS4" s="244"/>
      <c r="AT4" s="244" t="s">
        <v>447</v>
      </c>
      <c r="AU4" s="244"/>
      <c r="AV4" s="244" t="s">
        <v>448</v>
      </c>
      <c r="AW4" s="244"/>
      <c r="AX4" s="244" t="s">
        <v>449</v>
      </c>
      <c r="AY4" s="244"/>
      <c r="AZ4" s="244" t="s">
        <v>450</v>
      </c>
      <c r="BA4" s="244"/>
      <c r="BB4" s="244" t="s">
        <v>451</v>
      </c>
      <c r="BC4" s="244"/>
      <c r="BD4" s="244" t="s">
        <v>452</v>
      </c>
      <c r="BE4" s="244"/>
      <c r="BF4" s="244" t="s">
        <v>453</v>
      </c>
      <c r="BG4" s="244"/>
      <c r="BH4" s="244" t="s">
        <v>454</v>
      </c>
      <c r="BI4" s="244"/>
      <c r="BJ4" s="244" t="s">
        <v>455</v>
      </c>
      <c r="BK4" s="244"/>
      <c r="BL4" s="244" t="s">
        <v>456</v>
      </c>
      <c r="BM4" s="244"/>
      <c r="BN4" s="244" t="s">
        <v>457</v>
      </c>
      <c r="BO4" s="244"/>
      <c r="BP4" s="244" t="s">
        <v>458</v>
      </c>
      <c r="BQ4" s="244"/>
      <c r="BR4" s="244" t="s">
        <v>459</v>
      </c>
      <c r="BS4" s="244"/>
    </row>
    <row r="5" spans="1:87" ht="11.1" customHeight="1" x14ac:dyDescent="0.2">
      <c r="A5" s="248"/>
      <c r="B5" s="231" t="s">
        <v>364</v>
      </c>
      <c r="C5" s="231" t="s">
        <v>365</v>
      </c>
      <c r="D5" s="231" t="s">
        <v>364</v>
      </c>
      <c r="E5" s="231" t="s">
        <v>365</v>
      </c>
      <c r="F5" s="231" t="s">
        <v>364</v>
      </c>
      <c r="G5" s="231" t="s">
        <v>365</v>
      </c>
      <c r="H5" s="231" t="s">
        <v>364</v>
      </c>
      <c r="I5" s="231" t="s">
        <v>365</v>
      </c>
      <c r="J5" s="231" t="s">
        <v>364</v>
      </c>
      <c r="K5" s="231" t="s">
        <v>365</v>
      </c>
      <c r="L5" s="231" t="s">
        <v>364</v>
      </c>
      <c r="M5" s="231" t="s">
        <v>365</v>
      </c>
      <c r="N5" s="231" t="s">
        <v>364</v>
      </c>
      <c r="O5" s="231" t="s">
        <v>365</v>
      </c>
      <c r="P5" s="231" t="s">
        <v>364</v>
      </c>
      <c r="Q5" s="231" t="s">
        <v>365</v>
      </c>
      <c r="R5" s="231" t="s">
        <v>364</v>
      </c>
      <c r="S5" s="231" t="s">
        <v>365</v>
      </c>
      <c r="T5" s="231" t="s">
        <v>364</v>
      </c>
      <c r="U5" s="231" t="s">
        <v>365</v>
      </c>
      <c r="V5" s="231" t="s">
        <v>364</v>
      </c>
      <c r="W5" s="231" t="s">
        <v>365</v>
      </c>
      <c r="X5" s="231" t="s">
        <v>364</v>
      </c>
      <c r="Y5" s="231" t="s">
        <v>365</v>
      </c>
      <c r="Z5" s="231" t="s">
        <v>364</v>
      </c>
      <c r="AA5" s="231" t="s">
        <v>365</v>
      </c>
      <c r="AB5" s="231" t="s">
        <v>364</v>
      </c>
      <c r="AC5" s="231" t="s">
        <v>365</v>
      </c>
      <c r="AD5" s="231" t="s">
        <v>364</v>
      </c>
      <c r="AE5" s="231" t="s">
        <v>365</v>
      </c>
      <c r="AF5" s="231" t="s">
        <v>364</v>
      </c>
      <c r="AG5" s="231" t="s">
        <v>365</v>
      </c>
      <c r="AH5" s="231" t="s">
        <v>364</v>
      </c>
      <c r="AI5" s="231" t="s">
        <v>365</v>
      </c>
      <c r="AJ5" s="231" t="s">
        <v>364</v>
      </c>
      <c r="AK5" s="231" t="s">
        <v>365</v>
      </c>
      <c r="AL5" s="231" t="s">
        <v>364</v>
      </c>
      <c r="AM5" s="231" t="s">
        <v>365</v>
      </c>
      <c r="AN5" s="231" t="s">
        <v>364</v>
      </c>
      <c r="AO5" s="231" t="s">
        <v>365</v>
      </c>
      <c r="AP5" s="231" t="s">
        <v>364</v>
      </c>
      <c r="AQ5" s="231" t="s">
        <v>365</v>
      </c>
      <c r="AR5" s="231" t="s">
        <v>364</v>
      </c>
      <c r="AS5" s="231" t="s">
        <v>365</v>
      </c>
      <c r="AT5" s="231" t="s">
        <v>364</v>
      </c>
      <c r="AU5" s="231" t="s">
        <v>365</v>
      </c>
      <c r="AV5" s="231" t="s">
        <v>364</v>
      </c>
      <c r="AW5" s="231" t="s">
        <v>365</v>
      </c>
      <c r="AX5" s="231" t="s">
        <v>364</v>
      </c>
      <c r="AY5" s="231" t="s">
        <v>365</v>
      </c>
      <c r="AZ5" s="231" t="s">
        <v>364</v>
      </c>
      <c r="BA5" s="231" t="s">
        <v>365</v>
      </c>
      <c r="BB5" s="231" t="s">
        <v>364</v>
      </c>
      <c r="BC5" s="231" t="s">
        <v>365</v>
      </c>
      <c r="BD5" s="231" t="s">
        <v>364</v>
      </c>
      <c r="BE5" s="231" t="s">
        <v>365</v>
      </c>
      <c r="BF5" s="231" t="s">
        <v>364</v>
      </c>
      <c r="BG5" s="231" t="s">
        <v>365</v>
      </c>
      <c r="BH5" s="231" t="s">
        <v>364</v>
      </c>
      <c r="BI5" s="231" t="s">
        <v>365</v>
      </c>
      <c r="BJ5" s="231" t="s">
        <v>364</v>
      </c>
      <c r="BK5" s="231" t="s">
        <v>365</v>
      </c>
      <c r="BL5" s="231" t="s">
        <v>364</v>
      </c>
      <c r="BM5" s="231" t="s">
        <v>365</v>
      </c>
      <c r="BN5" s="231" t="s">
        <v>364</v>
      </c>
      <c r="BO5" s="231" t="s">
        <v>365</v>
      </c>
      <c r="BP5" s="231" t="s">
        <v>364</v>
      </c>
      <c r="BQ5" s="231" t="s">
        <v>365</v>
      </c>
      <c r="BR5" s="231" t="s">
        <v>364</v>
      </c>
      <c r="BS5" s="231" t="s">
        <v>365</v>
      </c>
    </row>
    <row r="6" spans="1:87" s="236" customFormat="1" ht="33" customHeight="1" x14ac:dyDescent="0.2">
      <c r="A6" s="232" t="s">
        <v>366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5">
        <v>340</v>
      </c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3">
        <v>2164</v>
      </c>
      <c r="BG6" s="233">
        <v>11572</v>
      </c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3">
        <v>6063</v>
      </c>
      <c r="BS6" s="233">
        <v>11245</v>
      </c>
    </row>
    <row r="7" spans="1:87" ht="11.1" customHeight="1" x14ac:dyDescent="0.2">
      <c r="A7" s="237" t="s">
        <v>367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</row>
    <row r="8" spans="1:87" ht="11.1" customHeight="1" x14ac:dyDescent="0.2">
      <c r="A8" s="237" t="s">
        <v>368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40">
        <v>1363</v>
      </c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9">
        <v>637</v>
      </c>
      <c r="BS8" s="240">
        <v>1182</v>
      </c>
    </row>
    <row r="9" spans="1:87" ht="11.1" customHeight="1" x14ac:dyDescent="0.2">
      <c r="A9" s="237" t="s">
        <v>369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/>
      <c r="AN9" s="238"/>
      <c r="AO9" s="238"/>
      <c r="AP9" s="238"/>
      <c r="AQ9" s="238"/>
      <c r="AR9" s="238"/>
      <c r="AS9" s="238"/>
      <c r="AT9" s="238"/>
      <c r="AU9" s="238"/>
      <c r="AV9" s="238"/>
      <c r="AW9" s="238"/>
      <c r="AX9" s="238"/>
      <c r="AY9" s="238"/>
      <c r="AZ9" s="238"/>
      <c r="BA9" s="238"/>
      <c r="BB9" s="238"/>
      <c r="BC9" s="238"/>
      <c r="BD9" s="238"/>
      <c r="BE9" s="238"/>
      <c r="BF9" s="238"/>
      <c r="BG9" s="240">
        <v>1600</v>
      </c>
      <c r="BH9" s="238"/>
      <c r="BI9" s="238"/>
      <c r="BJ9" s="238"/>
      <c r="BK9" s="238"/>
      <c r="BL9" s="238"/>
      <c r="BM9" s="238"/>
      <c r="BN9" s="238"/>
      <c r="BO9" s="238"/>
      <c r="BP9" s="238"/>
      <c r="BQ9" s="238"/>
      <c r="BR9" s="240">
        <v>1589</v>
      </c>
      <c r="BS9" s="238"/>
    </row>
    <row r="10" spans="1:87" ht="11.1" customHeight="1" x14ac:dyDescent="0.2">
      <c r="A10" s="237" t="s">
        <v>370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  <c r="AT10" s="238"/>
      <c r="AU10" s="238"/>
      <c r="AV10" s="238"/>
      <c r="AW10" s="238"/>
      <c r="AX10" s="238"/>
      <c r="AY10" s="238"/>
      <c r="AZ10" s="238"/>
      <c r="BA10" s="238"/>
      <c r="BB10" s="238"/>
      <c r="BC10" s="238"/>
      <c r="BD10" s="238"/>
      <c r="BE10" s="238"/>
      <c r="BF10" s="238"/>
      <c r="BG10" s="239">
        <v>38</v>
      </c>
      <c r="BH10" s="238"/>
      <c r="BI10" s="238"/>
      <c r="BJ10" s="238"/>
      <c r="BK10" s="238"/>
      <c r="BL10" s="238"/>
      <c r="BM10" s="238"/>
      <c r="BN10" s="238"/>
      <c r="BO10" s="238"/>
      <c r="BP10" s="238"/>
      <c r="BQ10" s="238"/>
      <c r="BR10" s="238"/>
      <c r="BS10" s="239">
        <v>51</v>
      </c>
    </row>
    <row r="11" spans="1:87" ht="11.1" customHeight="1" x14ac:dyDescent="0.2">
      <c r="A11" s="237" t="s">
        <v>371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38"/>
      <c r="BF11" s="239">
        <v>8</v>
      </c>
      <c r="BG11" s="239">
        <v>430</v>
      </c>
      <c r="BH11" s="238"/>
      <c r="BI11" s="238"/>
      <c r="BJ11" s="238"/>
      <c r="BK11" s="238"/>
      <c r="BL11" s="238"/>
      <c r="BM11" s="238"/>
      <c r="BN11" s="238"/>
      <c r="BO11" s="238"/>
      <c r="BP11" s="238"/>
      <c r="BQ11" s="238"/>
      <c r="BR11" s="239">
        <v>25</v>
      </c>
      <c r="BS11" s="239">
        <v>348</v>
      </c>
    </row>
    <row r="12" spans="1:87" ht="11.1" customHeight="1" x14ac:dyDescent="0.2">
      <c r="A12" s="237" t="s">
        <v>372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38"/>
      <c r="BF12" s="238"/>
      <c r="BG12" s="239">
        <v>85</v>
      </c>
      <c r="BH12" s="238"/>
      <c r="BI12" s="238"/>
      <c r="BJ12" s="238"/>
      <c r="BK12" s="238"/>
      <c r="BL12" s="238"/>
      <c r="BM12" s="238"/>
      <c r="BN12" s="238"/>
      <c r="BO12" s="238"/>
      <c r="BP12" s="238"/>
      <c r="BQ12" s="238"/>
      <c r="BR12" s="239">
        <v>4</v>
      </c>
      <c r="BS12" s="239">
        <v>88</v>
      </c>
    </row>
    <row r="13" spans="1:87" ht="11.1" customHeight="1" x14ac:dyDescent="0.2">
      <c r="A13" s="237" t="s">
        <v>373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  <c r="AZ13" s="238"/>
      <c r="BA13" s="238"/>
      <c r="BB13" s="238"/>
      <c r="BC13" s="238"/>
      <c r="BD13" s="238"/>
      <c r="BE13" s="238"/>
      <c r="BF13" s="238"/>
      <c r="BG13" s="239">
        <v>20</v>
      </c>
      <c r="BH13" s="238"/>
      <c r="BI13" s="238"/>
      <c r="BJ13" s="238"/>
      <c r="BK13" s="238"/>
      <c r="BL13" s="238"/>
      <c r="BM13" s="238"/>
      <c r="BN13" s="238"/>
      <c r="BO13" s="238"/>
      <c r="BP13" s="238"/>
      <c r="BQ13" s="238"/>
      <c r="BR13" s="239">
        <v>12</v>
      </c>
      <c r="BS13" s="239">
        <v>91</v>
      </c>
    </row>
    <row r="14" spans="1:87" ht="11.1" customHeight="1" x14ac:dyDescent="0.2">
      <c r="A14" s="237" t="s">
        <v>374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  <c r="AV14" s="238"/>
      <c r="AW14" s="238"/>
      <c r="AX14" s="238"/>
      <c r="AY14" s="238"/>
      <c r="AZ14" s="238"/>
      <c r="BA14" s="238"/>
      <c r="BB14" s="238"/>
      <c r="BC14" s="238"/>
      <c r="BD14" s="238"/>
      <c r="BE14" s="238"/>
      <c r="BF14" s="238"/>
      <c r="BG14" s="238"/>
      <c r="BH14" s="238"/>
      <c r="BI14" s="238"/>
      <c r="BJ14" s="238"/>
      <c r="BK14" s="238"/>
      <c r="BL14" s="238"/>
      <c r="BM14" s="238"/>
      <c r="BN14" s="238"/>
      <c r="BO14" s="238"/>
      <c r="BP14" s="238"/>
      <c r="BQ14" s="238"/>
      <c r="BR14" s="238"/>
      <c r="BS14" s="238"/>
    </row>
    <row r="15" spans="1:87" ht="11.1" customHeight="1" x14ac:dyDescent="0.2">
      <c r="A15" s="237" t="s">
        <v>375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</row>
    <row r="16" spans="1:87" ht="11.1" customHeight="1" x14ac:dyDescent="0.2">
      <c r="A16" s="237" t="s">
        <v>376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8"/>
      <c r="BA16" s="238"/>
      <c r="BB16" s="238"/>
      <c r="BC16" s="238"/>
      <c r="BD16" s="238"/>
      <c r="BE16" s="238"/>
      <c r="BF16" s="238"/>
      <c r="BG16" s="239">
        <v>59</v>
      </c>
      <c r="BH16" s="238"/>
      <c r="BI16" s="238"/>
      <c r="BJ16" s="238"/>
      <c r="BK16" s="238"/>
      <c r="BL16" s="238"/>
      <c r="BM16" s="238"/>
      <c r="BN16" s="238"/>
      <c r="BO16" s="238"/>
      <c r="BP16" s="238"/>
      <c r="BQ16" s="238"/>
      <c r="BR16" s="238"/>
      <c r="BS16" s="239">
        <v>48</v>
      </c>
    </row>
    <row r="17" spans="1:71" ht="11.1" customHeight="1" x14ac:dyDescent="0.2">
      <c r="A17" s="237" t="s">
        <v>377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8"/>
      <c r="BF17" s="238"/>
      <c r="BG17" s="239">
        <v>159</v>
      </c>
      <c r="BH17" s="238"/>
      <c r="BI17" s="238"/>
      <c r="BJ17" s="238"/>
      <c r="BK17" s="238"/>
      <c r="BL17" s="238"/>
      <c r="BM17" s="238"/>
      <c r="BN17" s="238"/>
      <c r="BO17" s="238"/>
      <c r="BP17" s="238"/>
      <c r="BQ17" s="238"/>
      <c r="BR17" s="239">
        <v>12</v>
      </c>
      <c r="BS17" s="239">
        <v>110</v>
      </c>
    </row>
    <row r="18" spans="1:71" ht="11.1" customHeight="1" x14ac:dyDescent="0.2">
      <c r="A18" s="237" t="s">
        <v>378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8"/>
      <c r="BA18" s="238"/>
      <c r="BB18" s="238"/>
      <c r="BC18" s="238"/>
      <c r="BD18" s="238"/>
      <c r="BE18" s="238"/>
      <c r="BF18" s="238"/>
      <c r="BG18" s="238"/>
      <c r="BH18" s="238"/>
      <c r="BI18" s="238"/>
      <c r="BJ18" s="238"/>
      <c r="BK18" s="238"/>
      <c r="BL18" s="238"/>
      <c r="BM18" s="238"/>
      <c r="BN18" s="238"/>
      <c r="BO18" s="238"/>
      <c r="BP18" s="238"/>
      <c r="BQ18" s="238"/>
      <c r="BR18" s="238"/>
      <c r="BS18" s="239">
        <v>11</v>
      </c>
    </row>
    <row r="19" spans="1:71" ht="11.1" customHeight="1" x14ac:dyDescent="0.2">
      <c r="A19" s="237" t="s">
        <v>379</v>
      </c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  <c r="U19" s="238"/>
      <c r="V19" s="238"/>
      <c r="W19" s="238"/>
      <c r="X19" s="238"/>
      <c r="Y19" s="238"/>
      <c r="Z19" s="238"/>
      <c r="AA19" s="238"/>
      <c r="AB19" s="238"/>
      <c r="AC19" s="238"/>
      <c r="AD19" s="238"/>
      <c r="AE19" s="238"/>
      <c r="AF19" s="238"/>
      <c r="AG19" s="238"/>
      <c r="AH19" s="238"/>
      <c r="AI19" s="238"/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  <c r="AU19" s="238"/>
      <c r="AV19" s="238"/>
      <c r="AW19" s="238"/>
      <c r="AX19" s="238"/>
      <c r="AY19" s="238"/>
      <c r="AZ19" s="238"/>
      <c r="BA19" s="238"/>
      <c r="BB19" s="238"/>
      <c r="BC19" s="238"/>
      <c r="BD19" s="238"/>
      <c r="BE19" s="238"/>
      <c r="BF19" s="239">
        <v>68</v>
      </c>
      <c r="BG19" s="240">
        <v>1423</v>
      </c>
      <c r="BH19" s="238"/>
      <c r="BI19" s="238"/>
      <c r="BJ19" s="238"/>
      <c r="BK19" s="238"/>
      <c r="BL19" s="238"/>
      <c r="BM19" s="238"/>
      <c r="BN19" s="238"/>
      <c r="BO19" s="238"/>
      <c r="BP19" s="238"/>
      <c r="BQ19" s="238"/>
      <c r="BR19" s="239">
        <v>311</v>
      </c>
      <c r="BS19" s="240">
        <v>1244</v>
      </c>
    </row>
    <row r="20" spans="1:71" ht="11.1" customHeight="1" x14ac:dyDescent="0.2">
      <c r="A20" s="237" t="s">
        <v>380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8"/>
      <c r="BA20" s="238"/>
      <c r="BB20" s="238"/>
      <c r="BC20" s="238"/>
      <c r="BD20" s="238"/>
      <c r="BE20" s="238"/>
      <c r="BF20" s="239">
        <v>356</v>
      </c>
      <c r="BG20" s="239">
        <v>599</v>
      </c>
      <c r="BH20" s="238"/>
      <c r="BI20" s="238"/>
      <c r="BJ20" s="238"/>
      <c r="BK20" s="238"/>
      <c r="BL20" s="238"/>
      <c r="BM20" s="238"/>
      <c r="BN20" s="238"/>
      <c r="BO20" s="238"/>
      <c r="BP20" s="238"/>
      <c r="BQ20" s="238"/>
      <c r="BR20" s="239">
        <v>131</v>
      </c>
      <c r="BS20" s="239">
        <v>516</v>
      </c>
    </row>
    <row r="21" spans="1:71" ht="11.1" customHeight="1" x14ac:dyDescent="0.2">
      <c r="A21" s="237" t="s">
        <v>381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  <c r="AW21" s="238"/>
      <c r="AX21" s="238"/>
      <c r="AY21" s="238"/>
      <c r="AZ21" s="238"/>
      <c r="BA21" s="238"/>
      <c r="BB21" s="238"/>
      <c r="BC21" s="238"/>
      <c r="BD21" s="238"/>
      <c r="BE21" s="238"/>
      <c r="BF21" s="238"/>
      <c r="BG21" s="239">
        <v>33</v>
      </c>
      <c r="BH21" s="238"/>
      <c r="BI21" s="238"/>
      <c r="BJ21" s="238"/>
      <c r="BK21" s="238"/>
      <c r="BL21" s="238"/>
      <c r="BM21" s="238"/>
      <c r="BN21" s="238"/>
      <c r="BO21" s="238"/>
      <c r="BP21" s="238"/>
      <c r="BQ21" s="238"/>
      <c r="BR21" s="239">
        <v>8</v>
      </c>
      <c r="BS21" s="239">
        <v>26</v>
      </c>
    </row>
    <row r="22" spans="1:71" ht="11.1" customHeight="1" x14ac:dyDescent="0.2">
      <c r="A22" s="237" t="s">
        <v>382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38"/>
      <c r="AH22" s="238"/>
      <c r="AI22" s="238"/>
      <c r="AJ22" s="238"/>
      <c r="AK22" s="238"/>
      <c r="AL22" s="238"/>
      <c r="AM22" s="238"/>
      <c r="AN22" s="238"/>
      <c r="AO22" s="238"/>
      <c r="AP22" s="238"/>
      <c r="AQ22" s="238"/>
      <c r="AR22" s="238"/>
      <c r="AS22" s="238"/>
      <c r="AT22" s="238"/>
      <c r="AU22" s="238"/>
      <c r="AV22" s="238"/>
      <c r="AW22" s="238"/>
      <c r="AX22" s="238"/>
      <c r="AY22" s="238"/>
      <c r="AZ22" s="238"/>
      <c r="BA22" s="238"/>
      <c r="BB22" s="238"/>
      <c r="BC22" s="238"/>
      <c r="BD22" s="238"/>
      <c r="BE22" s="238"/>
      <c r="BF22" s="239">
        <v>378</v>
      </c>
      <c r="BG22" s="239">
        <v>914</v>
      </c>
      <c r="BH22" s="238"/>
      <c r="BI22" s="238"/>
      <c r="BJ22" s="238"/>
      <c r="BK22" s="238"/>
      <c r="BL22" s="238"/>
      <c r="BM22" s="238"/>
      <c r="BN22" s="238"/>
      <c r="BO22" s="238"/>
      <c r="BP22" s="238"/>
      <c r="BQ22" s="238"/>
      <c r="BR22" s="239">
        <v>212</v>
      </c>
      <c r="BS22" s="239">
        <v>571</v>
      </c>
    </row>
    <row r="23" spans="1:71" ht="11.1" customHeight="1" x14ac:dyDescent="0.2">
      <c r="A23" s="237" t="s">
        <v>210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238"/>
      <c r="AX23" s="238"/>
      <c r="AY23" s="238"/>
      <c r="AZ23" s="238"/>
      <c r="BA23" s="238"/>
      <c r="BB23" s="238"/>
      <c r="BC23" s="238"/>
      <c r="BD23" s="238"/>
      <c r="BE23" s="238"/>
      <c r="BF23" s="238"/>
      <c r="BG23" s="239">
        <v>197</v>
      </c>
      <c r="BH23" s="238"/>
      <c r="BI23" s="238"/>
      <c r="BJ23" s="238"/>
      <c r="BK23" s="238"/>
      <c r="BL23" s="238"/>
      <c r="BM23" s="238"/>
      <c r="BN23" s="238"/>
      <c r="BO23" s="238"/>
      <c r="BP23" s="238"/>
      <c r="BQ23" s="238"/>
      <c r="BR23" s="239">
        <v>37</v>
      </c>
      <c r="BS23" s="239">
        <v>128</v>
      </c>
    </row>
    <row r="24" spans="1:71" ht="11.1" customHeight="1" x14ac:dyDescent="0.2">
      <c r="A24" s="237" t="s">
        <v>212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  <c r="BB24" s="238"/>
      <c r="BC24" s="238"/>
      <c r="BD24" s="238"/>
      <c r="BE24" s="238"/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8"/>
      <c r="BR24" s="239">
        <v>98</v>
      </c>
      <c r="BS24" s="239">
        <v>59</v>
      </c>
    </row>
    <row r="25" spans="1:71" ht="11.1" customHeight="1" x14ac:dyDescent="0.2">
      <c r="A25" s="237" t="s">
        <v>383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238"/>
      <c r="BC25" s="238"/>
      <c r="BD25" s="238"/>
      <c r="BE25" s="238"/>
      <c r="BF25" s="239">
        <v>492</v>
      </c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8"/>
      <c r="BR25" s="239">
        <v>135</v>
      </c>
      <c r="BS25" s="238"/>
    </row>
    <row r="26" spans="1:71" ht="11.1" customHeight="1" x14ac:dyDescent="0.2">
      <c r="A26" s="237" t="s">
        <v>384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9">
        <v>23</v>
      </c>
      <c r="BG26" s="239">
        <v>126</v>
      </c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40">
        <v>1249</v>
      </c>
      <c r="BS26" s="239">
        <v>673</v>
      </c>
    </row>
    <row r="27" spans="1:71" ht="11.1" customHeight="1" x14ac:dyDescent="0.2">
      <c r="A27" s="237" t="s">
        <v>385</v>
      </c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38"/>
      <c r="AH27" s="238"/>
      <c r="AI27" s="238"/>
      <c r="AJ27" s="238"/>
      <c r="AK27" s="238"/>
      <c r="AL27" s="238"/>
      <c r="AM27" s="238"/>
      <c r="AN27" s="238"/>
      <c r="AO27" s="238"/>
      <c r="AP27" s="238"/>
      <c r="AQ27" s="238"/>
      <c r="AR27" s="238"/>
      <c r="AS27" s="238"/>
      <c r="AT27" s="238"/>
      <c r="AU27" s="238"/>
      <c r="AV27" s="238"/>
      <c r="AW27" s="238"/>
      <c r="AX27" s="238"/>
      <c r="AY27" s="238"/>
      <c r="AZ27" s="238"/>
      <c r="BA27" s="238"/>
      <c r="BB27" s="238"/>
      <c r="BC27" s="238"/>
      <c r="BD27" s="238"/>
      <c r="BE27" s="238"/>
      <c r="BF27" s="238"/>
      <c r="BG27" s="239">
        <v>653</v>
      </c>
      <c r="BH27" s="238"/>
      <c r="BI27" s="238"/>
      <c r="BJ27" s="238"/>
      <c r="BK27" s="238"/>
      <c r="BL27" s="238"/>
      <c r="BM27" s="238"/>
      <c r="BN27" s="238"/>
      <c r="BO27" s="238"/>
      <c r="BP27" s="238"/>
      <c r="BQ27" s="238"/>
      <c r="BR27" s="239">
        <v>163</v>
      </c>
      <c r="BS27" s="239">
        <v>413</v>
      </c>
    </row>
    <row r="28" spans="1:71" ht="11.1" customHeight="1" x14ac:dyDescent="0.2">
      <c r="A28" s="237" t="s">
        <v>386</v>
      </c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8"/>
      <c r="AJ28" s="238"/>
      <c r="AK28" s="238"/>
      <c r="AL28" s="238"/>
      <c r="AM28" s="238"/>
      <c r="AN28" s="238"/>
      <c r="AO28" s="238"/>
      <c r="AP28" s="238"/>
      <c r="AQ28" s="238"/>
      <c r="AR28" s="238"/>
      <c r="AS28" s="238"/>
      <c r="AT28" s="238"/>
      <c r="AU28" s="238"/>
      <c r="AV28" s="238"/>
      <c r="AW28" s="238"/>
      <c r="AX28" s="238"/>
      <c r="AY28" s="238"/>
      <c r="AZ28" s="238"/>
      <c r="BA28" s="238"/>
      <c r="BB28" s="238"/>
      <c r="BC28" s="238"/>
      <c r="BD28" s="238"/>
      <c r="BE28" s="238"/>
      <c r="BF28" s="239">
        <v>23</v>
      </c>
      <c r="BG28" s="239">
        <v>689</v>
      </c>
      <c r="BH28" s="238"/>
      <c r="BI28" s="238"/>
      <c r="BJ28" s="238"/>
      <c r="BK28" s="238"/>
      <c r="BL28" s="238"/>
      <c r="BM28" s="238"/>
      <c r="BN28" s="238"/>
      <c r="BO28" s="238"/>
      <c r="BP28" s="238"/>
      <c r="BQ28" s="238"/>
      <c r="BR28" s="239">
        <v>25</v>
      </c>
      <c r="BS28" s="239">
        <v>512</v>
      </c>
    </row>
    <row r="29" spans="1:71" ht="11.1" customHeight="1" x14ac:dyDescent="0.2">
      <c r="A29" s="237" t="s">
        <v>387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8"/>
      <c r="BA29" s="238"/>
      <c r="BB29" s="238"/>
      <c r="BC29" s="238"/>
      <c r="BD29" s="238"/>
      <c r="BE29" s="238"/>
      <c r="BF29" s="238"/>
      <c r="BG29" s="239">
        <v>44</v>
      </c>
      <c r="BH29" s="238"/>
      <c r="BI29" s="238"/>
      <c r="BJ29" s="238"/>
      <c r="BK29" s="238"/>
      <c r="BL29" s="238"/>
      <c r="BM29" s="238"/>
      <c r="BN29" s="238"/>
      <c r="BO29" s="238"/>
      <c r="BP29" s="238"/>
      <c r="BQ29" s="238"/>
      <c r="BR29" s="239">
        <v>20</v>
      </c>
      <c r="BS29" s="239">
        <v>110</v>
      </c>
    </row>
    <row r="30" spans="1:71" ht="11.1" customHeight="1" x14ac:dyDescent="0.2">
      <c r="A30" s="237" t="s">
        <v>388</v>
      </c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38"/>
      <c r="AH30" s="238"/>
      <c r="AI30" s="238"/>
      <c r="AJ30" s="238"/>
      <c r="AK30" s="238"/>
      <c r="AL30" s="238"/>
      <c r="AM30" s="238"/>
      <c r="AN30" s="238"/>
      <c r="AO30" s="238"/>
      <c r="AP30" s="238"/>
      <c r="AQ30" s="238"/>
      <c r="AR30" s="238"/>
      <c r="AS30" s="238"/>
      <c r="AT30" s="238"/>
      <c r="AU30" s="238"/>
      <c r="AV30" s="238"/>
      <c r="AW30" s="238"/>
      <c r="AX30" s="238"/>
      <c r="AY30" s="238"/>
      <c r="AZ30" s="238"/>
      <c r="BA30" s="238"/>
      <c r="BB30" s="238"/>
      <c r="BC30" s="238"/>
      <c r="BD30" s="238"/>
      <c r="BE30" s="238"/>
      <c r="BF30" s="239">
        <v>8</v>
      </c>
      <c r="BG30" s="239">
        <v>622</v>
      </c>
      <c r="BH30" s="238"/>
      <c r="BI30" s="238"/>
      <c r="BJ30" s="238"/>
      <c r="BK30" s="238"/>
      <c r="BL30" s="238"/>
      <c r="BM30" s="238"/>
      <c r="BN30" s="238"/>
      <c r="BO30" s="238"/>
      <c r="BP30" s="238"/>
      <c r="BQ30" s="238"/>
      <c r="BR30" s="239">
        <v>37</v>
      </c>
      <c r="BS30" s="239">
        <v>933</v>
      </c>
    </row>
    <row r="31" spans="1:71" ht="11.1" customHeight="1" x14ac:dyDescent="0.2">
      <c r="A31" s="237" t="s">
        <v>389</v>
      </c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AW31" s="238"/>
      <c r="AX31" s="238"/>
      <c r="AY31" s="238"/>
      <c r="AZ31" s="238"/>
      <c r="BA31" s="238"/>
      <c r="BB31" s="238"/>
      <c r="BC31" s="238"/>
      <c r="BD31" s="238"/>
      <c r="BE31" s="238"/>
      <c r="BF31" s="239">
        <v>23</v>
      </c>
      <c r="BG31" s="239">
        <v>44</v>
      </c>
      <c r="BH31" s="238"/>
      <c r="BI31" s="238"/>
      <c r="BJ31" s="238"/>
      <c r="BK31" s="238"/>
      <c r="BL31" s="238"/>
      <c r="BM31" s="238"/>
      <c r="BN31" s="238"/>
      <c r="BO31" s="238"/>
      <c r="BP31" s="238"/>
      <c r="BQ31" s="238"/>
      <c r="BR31" s="238"/>
      <c r="BS31" s="239">
        <v>15</v>
      </c>
    </row>
    <row r="32" spans="1:71" ht="11.1" customHeight="1" x14ac:dyDescent="0.2">
      <c r="A32" s="237" t="s">
        <v>390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238"/>
      <c r="AX32" s="238"/>
      <c r="AY32" s="238"/>
      <c r="AZ32" s="238"/>
      <c r="BA32" s="238"/>
      <c r="BB32" s="238"/>
      <c r="BC32" s="238"/>
      <c r="BD32" s="238"/>
      <c r="BE32" s="238"/>
      <c r="BF32" s="238"/>
      <c r="BG32" s="239">
        <v>136</v>
      </c>
      <c r="BH32" s="238"/>
      <c r="BI32" s="238"/>
      <c r="BJ32" s="238"/>
      <c r="BK32" s="238"/>
      <c r="BL32" s="238"/>
      <c r="BM32" s="238"/>
      <c r="BN32" s="238"/>
      <c r="BO32" s="238"/>
      <c r="BP32" s="238"/>
      <c r="BQ32" s="238"/>
      <c r="BR32" s="239">
        <v>33</v>
      </c>
      <c r="BS32" s="239">
        <v>110</v>
      </c>
    </row>
    <row r="33" spans="1:71" ht="11.1" customHeight="1" x14ac:dyDescent="0.2">
      <c r="A33" s="237" t="s">
        <v>391</v>
      </c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8"/>
      <c r="BA33" s="238"/>
      <c r="BB33" s="238"/>
      <c r="BC33" s="238"/>
      <c r="BD33" s="238"/>
      <c r="BE33" s="238"/>
      <c r="BF33" s="238"/>
      <c r="BG33" s="238"/>
      <c r="BH33" s="238"/>
      <c r="BI33" s="238"/>
      <c r="BJ33" s="238"/>
      <c r="BK33" s="238"/>
      <c r="BL33" s="238"/>
      <c r="BM33" s="238"/>
      <c r="BN33" s="238"/>
      <c r="BO33" s="238"/>
      <c r="BP33" s="238"/>
      <c r="BQ33" s="238"/>
      <c r="BR33" s="238"/>
      <c r="BS33" s="239">
        <v>15</v>
      </c>
    </row>
    <row r="34" spans="1:71" ht="11.1" customHeight="1" x14ac:dyDescent="0.2">
      <c r="A34" s="237" t="s">
        <v>392</v>
      </c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38"/>
      <c r="AK34" s="238"/>
      <c r="AL34" s="238"/>
      <c r="AM34" s="238"/>
      <c r="AN34" s="238"/>
      <c r="AO34" s="238"/>
      <c r="AP34" s="238"/>
      <c r="AQ34" s="238"/>
      <c r="AR34" s="238"/>
      <c r="AS34" s="238"/>
      <c r="AT34" s="238"/>
      <c r="AU34" s="238"/>
      <c r="AV34" s="238"/>
      <c r="AW34" s="238"/>
      <c r="AX34" s="238"/>
      <c r="AY34" s="238"/>
      <c r="AZ34" s="238"/>
      <c r="BA34" s="238"/>
      <c r="BB34" s="238"/>
      <c r="BC34" s="238"/>
      <c r="BD34" s="238"/>
      <c r="BE34" s="238"/>
      <c r="BF34" s="239">
        <v>45</v>
      </c>
      <c r="BG34" s="239">
        <v>707</v>
      </c>
      <c r="BH34" s="238"/>
      <c r="BI34" s="238"/>
      <c r="BJ34" s="238"/>
      <c r="BK34" s="238"/>
      <c r="BL34" s="238"/>
      <c r="BM34" s="238"/>
      <c r="BN34" s="238"/>
      <c r="BO34" s="238"/>
      <c r="BP34" s="238"/>
      <c r="BQ34" s="238"/>
      <c r="BR34" s="239">
        <v>241</v>
      </c>
      <c r="BS34" s="240">
        <v>2022</v>
      </c>
    </row>
    <row r="35" spans="1:71" ht="11.1" customHeight="1" x14ac:dyDescent="0.2">
      <c r="A35" s="237" t="s">
        <v>393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E35" s="238"/>
      <c r="AF35" s="238"/>
      <c r="AG35" s="238"/>
      <c r="AH35" s="238"/>
      <c r="AI35" s="238"/>
      <c r="AJ35" s="238"/>
      <c r="AK35" s="238"/>
      <c r="AL35" s="238"/>
      <c r="AM35" s="238"/>
      <c r="AN35" s="238"/>
      <c r="AO35" s="238"/>
      <c r="AP35" s="238"/>
      <c r="AQ35" s="238"/>
      <c r="AR35" s="238"/>
      <c r="AS35" s="238"/>
      <c r="AT35" s="238"/>
      <c r="AU35" s="238"/>
      <c r="AV35" s="238"/>
      <c r="AW35" s="238"/>
      <c r="AX35" s="238"/>
      <c r="AY35" s="238"/>
      <c r="AZ35" s="238"/>
      <c r="BA35" s="238"/>
      <c r="BB35" s="238"/>
      <c r="BC35" s="238"/>
      <c r="BD35" s="238"/>
      <c r="BE35" s="238"/>
      <c r="BF35" s="238"/>
      <c r="BG35" s="239">
        <v>51</v>
      </c>
      <c r="BH35" s="238"/>
      <c r="BI35" s="238"/>
      <c r="BJ35" s="238"/>
      <c r="BK35" s="238"/>
      <c r="BL35" s="238"/>
      <c r="BM35" s="238"/>
      <c r="BN35" s="238"/>
      <c r="BO35" s="238"/>
      <c r="BP35" s="238"/>
      <c r="BQ35" s="238"/>
      <c r="BR35" s="238"/>
      <c r="BS35" s="239">
        <v>4</v>
      </c>
    </row>
    <row r="36" spans="1:71" ht="11.1" customHeight="1" x14ac:dyDescent="0.2">
      <c r="A36" s="237" t="s">
        <v>215</v>
      </c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8"/>
      <c r="AD36" s="238"/>
      <c r="AE36" s="238"/>
      <c r="AF36" s="238"/>
      <c r="AG36" s="238"/>
      <c r="AH36" s="238"/>
      <c r="AI36" s="238"/>
      <c r="AJ36" s="238"/>
      <c r="AK36" s="238"/>
      <c r="AL36" s="238"/>
      <c r="AM36" s="238"/>
      <c r="AN36" s="238"/>
      <c r="AO36" s="238"/>
      <c r="AP36" s="238"/>
      <c r="AQ36" s="238"/>
      <c r="AR36" s="238"/>
      <c r="AS36" s="238"/>
      <c r="AT36" s="238"/>
      <c r="AU36" s="238"/>
      <c r="AV36" s="238"/>
      <c r="AW36" s="238"/>
      <c r="AX36" s="238"/>
      <c r="AY36" s="238"/>
      <c r="AZ36" s="238"/>
      <c r="BA36" s="238"/>
      <c r="BB36" s="238"/>
      <c r="BC36" s="238"/>
      <c r="BD36" s="238"/>
      <c r="BE36" s="238"/>
      <c r="BF36" s="238"/>
      <c r="BG36" s="239">
        <v>279</v>
      </c>
      <c r="BH36" s="238"/>
      <c r="BI36" s="238"/>
      <c r="BJ36" s="238"/>
      <c r="BK36" s="238"/>
      <c r="BL36" s="238"/>
      <c r="BM36" s="238"/>
      <c r="BN36" s="238"/>
      <c r="BO36" s="238"/>
      <c r="BP36" s="238"/>
      <c r="BQ36" s="238"/>
      <c r="BR36" s="239">
        <v>212</v>
      </c>
      <c r="BS36" s="239">
        <v>421</v>
      </c>
    </row>
    <row r="37" spans="1:71" ht="11.1" customHeight="1" x14ac:dyDescent="0.2">
      <c r="A37" s="237" t="s">
        <v>206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  <c r="AE37" s="238"/>
      <c r="AF37" s="238"/>
      <c r="AG37" s="238"/>
      <c r="AH37" s="238"/>
      <c r="AI37" s="238"/>
      <c r="AJ37" s="238"/>
      <c r="AK37" s="238"/>
      <c r="AL37" s="238"/>
      <c r="AM37" s="238"/>
      <c r="AN37" s="238"/>
      <c r="AO37" s="238"/>
      <c r="AP37" s="238"/>
      <c r="AQ37" s="238"/>
      <c r="AR37" s="238"/>
      <c r="AS37" s="238"/>
      <c r="AT37" s="238"/>
      <c r="AU37" s="238"/>
      <c r="AV37" s="238"/>
      <c r="AW37" s="238"/>
      <c r="AX37" s="238"/>
      <c r="AY37" s="238"/>
      <c r="AZ37" s="238"/>
      <c r="BA37" s="238"/>
      <c r="BB37" s="238"/>
      <c r="BC37" s="238"/>
      <c r="BD37" s="238"/>
      <c r="BE37" s="238"/>
      <c r="BF37" s="239">
        <v>580</v>
      </c>
      <c r="BG37" s="239">
        <v>443</v>
      </c>
      <c r="BH37" s="238"/>
      <c r="BI37" s="238"/>
      <c r="BJ37" s="238"/>
      <c r="BK37" s="238"/>
      <c r="BL37" s="238"/>
      <c r="BM37" s="238"/>
      <c r="BN37" s="238"/>
      <c r="BO37" s="238"/>
      <c r="BP37" s="238"/>
      <c r="BQ37" s="238"/>
      <c r="BR37" s="239">
        <v>200</v>
      </c>
      <c r="BS37" s="239">
        <v>545</v>
      </c>
    </row>
    <row r="38" spans="1:71" ht="11.1" customHeight="1" x14ac:dyDescent="0.2">
      <c r="A38" s="237" t="s">
        <v>394</v>
      </c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8"/>
      <c r="AD38" s="238"/>
      <c r="AE38" s="238"/>
      <c r="AF38" s="238"/>
      <c r="AG38" s="238"/>
      <c r="AH38" s="238"/>
      <c r="AI38" s="238"/>
      <c r="AJ38" s="238"/>
      <c r="AK38" s="238"/>
      <c r="AL38" s="238"/>
      <c r="AM38" s="238"/>
      <c r="AN38" s="238"/>
      <c r="AO38" s="238"/>
      <c r="AP38" s="238"/>
      <c r="AQ38" s="238"/>
      <c r="AR38" s="238"/>
      <c r="AS38" s="238"/>
      <c r="AT38" s="238"/>
      <c r="AU38" s="238"/>
      <c r="AV38" s="238"/>
      <c r="AW38" s="238"/>
      <c r="AX38" s="238"/>
      <c r="AY38" s="238"/>
      <c r="AZ38" s="238"/>
      <c r="BA38" s="238"/>
      <c r="BB38" s="238"/>
      <c r="BC38" s="238"/>
      <c r="BD38" s="238"/>
      <c r="BE38" s="238"/>
      <c r="BF38" s="239">
        <v>15</v>
      </c>
      <c r="BG38" s="239">
        <v>338</v>
      </c>
      <c r="BH38" s="238"/>
      <c r="BI38" s="238"/>
      <c r="BJ38" s="238"/>
      <c r="BK38" s="238"/>
      <c r="BL38" s="238"/>
      <c r="BM38" s="238"/>
      <c r="BN38" s="238"/>
      <c r="BO38" s="238"/>
      <c r="BP38" s="238"/>
      <c r="BQ38" s="238"/>
      <c r="BR38" s="239">
        <v>168</v>
      </c>
      <c r="BS38" s="239">
        <v>322</v>
      </c>
    </row>
    <row r="39" spans="1:71" ht="11.1" customHeight="1" x14ac:dyDescent="0.2">
      <c r="A39" s="237" t="s">
        <v>395</v>
      </c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38"/>
      <c r="AC39" s="238"/>
      <c r="AD39" s="238"/>
      <c r="AE39" s="238"/>
      <c r="AF39" s="238"/>
      <c r="AG39" s="238"/>
      <c r="AH39" s="238"/>
      <c r="AI39" s="238"/>
      <c r="AJ39" s="238"/>
      <c r="AK39" s="238"/>
      <c r="AL39" s="238"/>
      <c r="AM39" s="238"/>
      <c r="AN39" s="238"/>
      <c r="AO39" s="238"/>
      <c r="AP39" s="238"/>
      <c r="AQ39" s="238"/>
      <c r="AR39" s="238"/>
      <c r="AS39" s="238"/>
      <c r="AT39" s="238"/>
      <c r="AU39" s="238"/>
      <c r="AV39" s="238"/>
      <c r="AW39" s="238"/>
      <c r="AX39" s="238"/>
      <c r="AY39" s="238"/>
      <c r="AZ39" s="238"/>
      <c r="BA39" s="238"/>
      <c r="BB39" s="238"/>
      <c r="BC39" s="238"/>
      <c r="BD39" s="238"/>
      <c r="BE39" s="238"/>
      <c r="BF39" s="239">
        <v>8</v>
      </c>
      <c r="BG39" s="239">
        <v>341</v>
      </c>
      <c r="BH39" s="238"/>
      <c r="BI39" s="238"/>
      <c r="BJ39" s="238"/>
      <c r="BK39" s="238"/>
      <c r="BL39" s="238"/>
      <c r="BM39" s="238"/>
      <c r="BN39" s="238"/>
      <c r="BO39" s="238"/>
      <c r="BP39" s="238"/>
      <c r="BQ39" s="238"/>
      <c r="BR39" s="239">
        <v>123</v>
      </c>
      <c r="BS39" s="239">
        <v>271</v>
      </c>
    </row>
    <row r="40" spans="1:71" ht="11.1" customHeight="1" x14ac:dyDescent="0.2">
      <c r="A40" s="237" t="s">
        <v>396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E40" s="238"/>
      <c r="AF40" s="238"/>
      <c r="AG40" s="238"/>
      <c r="AH40" s="238"/>
      <c r="AI40" s="238"/>
      <c r="AJ40" s="238"/>
      <c r="AK40" s="238"/>
      <c r="AL40" s="238"/>
      <c r="AM40" s="238"/>
      <c r="AN40" s="238"/>
      <c r="AO40" s="238"/>
      <c r="AP40" s="238"/>
      <c r="AQ40" s="238"/>
      <c r="AR40" s="238"/>
      <c r="AS40" s="238"/>
      <c r="AT40" s="238"/>
      <c r="AU40" s="238"/>
      <c r="AV40" s="238"/>
      <c r="AW40" s="238"/>
      <c r="AX40" s="238"/>
      <c r="AY40" s="238"/>
      <c r="AZ40" s="238"/>
      <c r="BA40" s="238"/>
      <c r="BB40" s="238"/>
      <c r="BC40" s="238"/>
      <c r="BD40" s="238"/>
      <c r="BE40" s="238"/>
      <c r="BF40" s="238"/>
      <c r="BG40" s="239">
        <v>28</v>
      </c>
      <c r="BH40" s="238"/>
      <c r="BI40" s="238"/>
      <c r="BJ40" s="238"/>
      <c r="BK40" s="238"/>
      <c r="BL40" s="238"/>
      <c r="BM40" s="238"/>
      <c r="BN40" s="238"/>
      <c r="BO40" s="238"/>
      <c r="BP40" s="238"/>
      <c r="BQ40" s="238"/>
      <c r="BR40" s="238"/>
      <c r="BS40" s="239">
        <v>18</v>
      </c>
    </row>
    <row r="41" spans="1:71" ht="11.1" customHeight="1" x14ac:dyDescent="0.2">
      <c r="A41" s="237" t="s">
        <v>397</v>
      </c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  <c r="AE41" s="238"/>
      <c r="AF41" s="238"/>
      <c r="AG41" s="238"/>
      <c r="AH41" s="238"/>
      <c r="AI41" s="238"/>
      <c r="AJ41" s="238"/>
      <c r="AK41" s="238"/>
      <c r="AL41" s="238"/>
      <c r="AM41" s="238"/>
      <c r="AN41" s="238"/>
      <c r="AO41" s="238"/>
      <c r="AP41" s="238"/>
      <c r="AQ41" s="238"/>
      <c r="AR41" s="238"/>
      <c r="AS41" s="238"/>
      <c r="AT41" s="238"/>
      <c r="AU41" s="238"/>
      <c r="AV41" s="238"/>
      <c r="AW41" s="238"/>
      <c r="AX41" s="238"/>
      <c r="AY41" s="238"/>
      <c r="AZ41" s="238"/>
      <c r="BA41" s="238"/>
      <c r="BB41" s="238"/>
      <c r="BC41" s="238"/>
      <c r="BD41" s="238"/>
      <c r="BE41" s="238"/>
      <c r="BF41" s="238"/>
      <c r="BG41" s="239">
        <v>8</v>
      </c>
      <c r="BH41" s="238"/>
      <c r="BI41" s="238"/>
      <c r="BJ41" s="238"/>
      <c r="BK41" s="238"/>
      <c r="BL41" s="238"/>
      <c r="BM41" s="238"/>
      <c r="BN41" s="238"/>
      <c r="BO41" s="238"/>
      <c r="BP41" s="238"/>
      <c r="BQ41" s="238"/>
      <c r="BR41" s="239">
        <v>25</v>
      </c>
      <c r="BS41" s="239">
        <v>40</v>
      </c>
    </row>
    <row r="42" spans="1:71" ht="11.1" customHeight="1" x14ac:dyDescent="0.2">
      <c r="A42" s="237" t="s">
        <v>398</v>
      </c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238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38"/>
      <c r="BC42" s="238"/>
      <c r="BD42" s="238"/>
      <c r="BE42" s="238"/>
      <c r="BF42" s="239">
        <v>129</v>
      </c>
      <c r="BG42" s="239">
        <v>128</v>
      </c>
      <c r="BH42" s="238"/>
      <c r="BI42" s="238"/>
      <c r="BJ42" s="238"/>
      <c r="BK42" s="238"/>
      <c r="BL42" s="238"/>
      <c r="BM42" s="238"/>
      <c r="BN42" s="238"/>
      <c r="BO42" s="238"/>
      <c r="BP42" s="238"/>
      <c r="BQ42" s="238"/>
      <c r="BR42" s="239">
        <v>29</v>
      </c>
      <c r="BS42" s="239">
        <v>322</v>
      </c>
    </row>
    <row r="43" spans="1:71" ht="11.1" customHeight="1" x14ac:dyDescent="0.2">
      <c r="A43" s="237" t="s">
        <v>399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38"/>
      <c r="AX43" s="238"/>
      <c r="AY43" s="238"/>
      <c r="AZ43" s="238"/>
      <c r="BA43" s="238"/>
      <c r="BB43" s="238"/>
      <c r="BC43" s="238"/>
      <c r="BD43" s="238"/>
      <c r="BE43" s="238"/>
      <c r="BF43" s="239">
        <v>8</v>
      </c>
      <c r="BG43" s="239">
        <v>15</v>
      </c>
      <c r="BH43" s="238"/>
      <c r="BI43" s="238"/>
      <c r="BJ43" s="238"/>
      <c r="BK43" s="238"/>
      <c r="BL43" s="238"/>
      <c r="BM43" s="238"/>
      <c r="BN43" s="238"/>
      <c r="BO43" s="238"/>
      <c r="BP43" s="238"/>
      <c r="BQ43" s="238"/>
      <c r="BR43" s="238"/>
      <c r="BS43" s="239">
        <v>26</v>
      </c>
    </row>
    <row r="44" spans="1:71" ht="11.1" customHeight="1" x14ac:dyDescent="0.2">
      <c r="A44" s="237" t="s">
        <v>400</v>
      </c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8"/>
      <c r="AO44" s="238"/>
      <c r="AP44" s="238"/>
      <c r="AQ44" s="238"/>
      <c r="AR44" s="238"/>
      <c r="AS44" s="238"/>
      <c r="AT44" s="239">
        <v>340</v>
      </c>
      <c r="AU44" s="238"/>
      <c r="AV44" s="238"/>
      <c r="AW44" s="238"/>
      <c r="AX44" s="238"/>
      <c r="AY44" s="238"/>
      <c r="AZ44" s="238"/>
      <c r="BA44" s="238"/>
      <c r="BB44" s="238"/>
      <c r="BC44" s="238"/>
      <c r="BD44" s="238"/>
      <c r="BE44" s="238"/>
      <c r="BF44" s="238"/>
      <c r="BG44" s="238"/>
      <c r="BH44" s="238"/>
      <c r="BI44" s="238"/>
      <c r="BJ44" s="238"/>
      <c r="BK44" s="238"/>
      <c r="BL44" s="238"/>
      <c r="BM44" s="238"/>
      <c r="BN44" s="238"/>
      <c r="BO44" s="238"/>
      <c r="BP44" s="238"/>
      <c r="BQ44" s="238"/>
      <c r="BR44" s="239">
        <v>327</v>
      </c>
      <c r="BS44" s="238"/>
    </row>
    <row r="45" spans="1:71" ht="11.1" customHeight="1" x14ac:dyDescent="0.2">
      <c r="A45" s="237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8"/>
      <c r="AC45" s="238"/>
      <c r="AD45" s="238"/>
      <c r="AE45" s="238"/>
      <c r="AF45" s="238"/>
      <c r="AG45" s="238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238"/>
      <c r="AS45" s="238"/>
      <c r="AT45" s="238"/>
      <c r="AU45" s="238"/>
      <c r="AV45" s="238"/>
      <c r="AW45" s="238"/>
      <c r="AX45" s="238"/>
      <c r="AY45" s="238"/>
      <c r="AZ45" s="238"/>
      <c r="BA45" s="238"/>
      <c r="BB45" s="238"/>
      <c r="BC45" s="238"/>
      <c r="BD45" s="238"/>
      <c r="BE45" s="238"/>
      <c r="BF45" s="238"/>
      <c r="BG45" s="238"/>
      <c r="BH45" s="238"/>
      <c r="BI45" s="238"/>
      <c r="BJ45" s="238"/>
      <c r="BK45" s="238"/>
      <c r="BL45" s="238"/>
      <c r="BM45" s="238"/>
      <c r="BN45" s="238"/>
      <c r="BO45" s="238"/>
      <c r="BP45" s="238"/>
      <c r="BQ45" s="238"/>
      <c r="BR45" s="238"/>
      <c r="BS45" s="238"/>
    </row>
    <row r="46" spans="1:71" s="236" customFormat="1" ht="33" customHeight="1" x14ac:dyDescent="0.2">
      <c r="A46" s="232" t="s">
        <v>401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BG46" s="233">
        <v>4685</v>
      </c>
      <c r="BH46" s="234"/>
      <c r="BI46" s="234"/>
      <c r="BJ46" s="235">
        <v>19</v>
      </c>
      <c r="BK46" s="234"/>
      <c r="BL46" s="234"/>
      <c r="BM46" s="234"/>
      <c r="BN46" s="234"/>
      <c r="BO46" s="234"/>
      <c r="BP46" s="234"/>
      <c r="BQ46" s="234"/>
      <c r="BR46" s="235">
        <v>858</v>
      </c>
      <c r="BS46" s="233">
        <v>5775</v>
      </c>
    </row>
    <row r="47" spans="1:71" ht="11.1" customHeight="1" x14ac:dyDescent="0.2">
      <c r="A47" s="237" t="s">
        <v>367</v>
      </c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8"/>
      <c r="BB47" s="238"/>
      <c r="BC47" s="238"/>
      <c r="BD47" s="238"/>
      <c r="BE47" s="238"/>
      <c r="BF47" s="238"/>
      <c r="BG47" s="238"/>
      <c r="BH47" s="238"/>
      <c r="BI47" s="238"/>
      <c r="BJ47" s="238"/>
      <c r="BK47" s="238"/>
      <c r="BL47" s="238"/>
      <c r="BM47" s="238"/>
      <c r="BN47" s="238"/>
      <c r="BO47" s="238"/>
      <c r="BP47" s="238"/>
      <c r="BQ47" s="238"/>
      <c r="BR47" s="238"/>
      <c r="BS47" s="238"/>
    </row>
    <row r="48" spans="1:71" ht="11.1" customHeight="1" x14ac:dyDescent="0.2">
      <c r="A48" s="237" t="s">
        <v>402</v>
      </c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8"/>
      <c r="AO48" s="238"/>
      <c r="AP48" s="238"/>
      <c r="AQ48" s="238"/>
      <c r="AR48" s="238"/>
      <c r="AS48" s="238"/>
      <c r="AT48" s="238"/>
      <c r="AU48" s="238"/>
      <c r="AV48" s="238"/>
      <c r="AW48" s="238"/>
      <c r="AX48" s="238"/>
      <c r="AY48" s="238"/>
      <c r="AZ48" s="238"/>
      <c r="BA48" s="238"/>
      <c r="BB48" s="238"/>
      <c r="BC48" s="238"/>
      <c r="BD48" s="238"/>
      <c r="BE48" s="238"/>
      <c r="BF48" s="238"/>
      <c r="BG48" s="240">
        <v>1802</v>
      </c>
      <c r="BH48" s="238"/>
      <c r="BI48" s="238"/>
      <c r="BJ48" s="239">
        <v>19</v>
      </c>
      <c r="BK48" s="238"/>
      <c r="BL48" s="238"/>
      <c r="BM48" s="238"/>
      <c r="BN48" s="238"/>
      <c r="BO48" s="238"/>
      <c r="BP48" s="238"/>
      <c r="BQ48" s="238"/>
      <c r="BR48" s="239">
        <v>22</v>
      </c>
      <c r="BS48" s="239">
        <v>856</v>
      </c>
    </row>
    <row r="49" spans="1:71" ht="11.1" customHeight="1" x14ac:dyDescent="0.2">
      <c r="A49" s="237" t="s">
        <v>370</v>
      </c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M49" s="238"/>
      <c r="AN49" s="238"/>
      <c r="AO49" s="238"/>
      <c r="AP49" s="238"/>
      <c r="AQ49" s="238"/>
      <c r="AR49" s="238"/>
      <c r="AS49" s="238"/>
      <c r="AT49" s="238"/>
      <c r="AU49" s="238"/>
      <c r="AV49" s="238"/>
      <c r="AW49" s="238"/>
      <c r="AX49" s="238"/>
      <c r="AY49" s="238"/>
      <c r="AZ49" s="238"/>
      <c r="BA49" s="238"/>
      <c r="BB49" s="238"/>
      <c r="BC49" s="238"/>
      <c r="BD49" s="238"/>
      <c r="BE49" s="238"/>
      <c r="BF49" s="238"/>
      <c r="BG49" s="239">
        <v>13</v>
      </c>
      <c r="BH49" s="238"/>
      <c r="BI49" s="238"/>
      <c r="BJ49" s="238"/>
      <c r="BK49" s="238"/>
      <c r="BL49" s="238"/>
      <c r="BM49" s="238"/>
      <c r="BN49" s="238"/>
      <c r="BO49" s="238"/>
      <c r="BP49" s="238"/>
      <c r="BQ49" s="238"/>
      <c r="BR49" s="238"/>
      <c r="BS49" s="238"/>
    </row>
    <row r="50" spans="1:71" ht="11.1" customHeight="1" x14ac:dyDescent="0.2">
      <c r="A50" s="237" t="s">
        <v>371</v>
      </c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  <c r="AU50" s="238"/>
      <c r="AV50" s="238"/>
      <c r="AW50" s="238"/>
      <c r="AX50" s="238"/>
      <c r="AY50" s="238"/>
      <c r="AZ50" s="238"/>
      <c r="BA50" s="238"/>
      <c r="BB50" s="238"/>
      <c r="BC50" s="238"/>
      <c r="BD50" s="238"/>
      <c r="BE50" s="238"/>
      <c r="BF50" s="238"/>
      <c r="BG50" s="239">
        <v>143</v>
      </c>
      <c r="BH50" s="238"/>
      <c r="BI50" s="238"/>
      <c r="BJ50" s="238"/>
      <c r="BK50" s="238"/>
      <c r="BL50" s="238"/>
      <c r="BM50" s="238"/>
      <c r="BN50" s="238"/>
      <c r="BO50" s="238"/>
      <c r="BP50" s="238"/>
      <c r="BQ50" s="238"/>
      <c r="BR50" s="238"/>
      <c r="BS50" s="239">
        <v>331</v>
      </c>
    </row>
    <row r="51" spans="1:71" ht="11.1" customHeight="1" x14ac:dyDescent="0.2">
      <c r="A51" s="237" t="s">
        <v>372</v>
      </c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8"/>
      <c r="BF51" s="238"/>
      <c r="BG51" s="238"/>
      <c r="BH51" s="238"/>
      <c r="BI51" s="238"/>
      <c r="BJ51" s="238"/>
      <c r="BK51" s="238"/>
      <c r="BL51" s="238"/>
      <c r="BM51" s="238"/>
      <c r="BN51" s="238"/>
      <c r="BO51" s="238"/>
      <c r="BP51" s="238"/>
      <c r="BQ51" s="238"/>
      <c r="BR51" s="238"/>
      <c r="BS51" s="239">
        <v>41</v>
      </c>
    </row>
    <row r="52" spans="1:71" ht="11.1" customHeight="1" x14ac:dyDescent="0.2">
      <c r="A52" s="237" t="s">
        <v>373</v>
      </c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38"/>
      <c r="AH52" s="238"/>
      <c r="AI52" s="238"/>
      <c r="AJ52" s="238"/>
      <c r="AK52" s="238"/>
      <c r="AL52" s="238"/>
      <c r="AM52" s="238"/>
      <c r="AN52" s="238"/>
      <c r="AO52" s="238"/>
      <c r="AP52" s="238"/>
      <c r="AQ52" s="238"/>
      <c r="AR52" s="238"/>
      <c r="AS52" s="238"/>
      <c r="AT52" s="238"/>
      <c r="AU52" s="238"/>
      <c r="AV52" s="238"/>
      <c r="AW52" s="238"/>
      <c r="AX52" s="238"/>
      <c r="AY52" s="238"/>
      <c r="AZ52" s="238"/>
      <c r="BA52" s="238"/>
      <c r="BB52" s="238"/>
      <c r="BC52" s="238"/>
      <c r="BD52" s="238"/>
      <c r="BE52" s="238"/>
      <c r="BF52" s="238"/>
      <c r="BG52" s="239">
        <v>4</v>
      </c>
      <c r="BH52" s="238"/>
      <c r="BI52" s="238"/>
      <c r="BJ52" s="238"/>
      <c r="BK52" s="238"/>
      <c r="BL52" s="238"/>
      <c r="BM52" s="238"/>
      <c r="BN52" s="238"/>
      <c r="BO52" s="238"/>
      <c r="BP52" s="238"/>
      <c r="BQ52" s="238"/>
      <c r="BR52" s="238"/>
      <c r="BS52" s="239">
        <v>64</v>
      </c>
    </row>
    <row r="53" spans="1:71" ht="11.1" customHeight="1" x14ac:dyDescent="0.2">
      <c r="A53" s="237" t="s">
        <v>374</v>
      </c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N53" s="238"/>
      <c r="AO53" s="238"/>
      <c r="AP53" s="238"/>
      <c r="AQ53" s="238"/>
      <c r="AR53" s="238"/>
      <c r="AS53" s="238"/>
      <c r="AT53" s="238"/>
      <c r="AU53" s="238"/>
      <c r="AV53" s="238"/>
      <c r="AW53" s="238"/>
      <c r="AX53" s="238"/>
      <c r="AY53" s="238"/>
      <c r="AZ53" s="238"/>
      <c r="BA53" s="238"/>
      <c r="BB53" s="238"/>
      <c r="BC53" s="238"/>
      <c r="BD53" s="238"/>
      <c r="BE53" s="238"/>
      <c r="BF53" s="238"/>
      <c r="BG53" s="239">
        <v>4</v>
      </c>
      <c r="BH53" s="238"/>
      <c r="BI53" s="238"/>
      <c r="BJ53" s="238"/>
      <c r="BK53" s="238"/>
      <c r="BL53" s="238"/>
      <c r="BM53" s="238"/>
      <c r="BN53" s="238"/>
      <c r="BO53" s="238"/>
      <c r="BP53" s="238"/>
      <c r="BQ53" s="238"/>
      <c r="BR53" s="238"/>
      <c r="BS53" s="239">
        <v>46</v>
      </c>
    </row>
    <row r="54" spans="1:71" ht="11.1" customHeight="1" x14ac:dyDescent="0.2">
      <c r="A54" s="237" t="s">
        <v>375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  <c r="AE54" s="238"/>
      <c r="AF54" s="238"/>
      <c r="AG54" s="238"/>
      <c r="AH54" s="238"/>
      <c r="AI54" s="238"/>
      <c r="AJ54" s="238"/>
      <c r="AK54" s="238"/>
      <c r="AL54" s="238"/>
      <c r="AM54" s="238"/>
      <c r="AN54" s="238"/>
      <c r="AO54" s="238"/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G54" s="238"/>
      <c r="BH54" s="238"/>
      <c r="BI54" s="238"/>
      <c r="BJ54" s="238"/>
      <c r="BK54" s="238"/>
      <c r="BL54" s="238"/>
      <c r="BM54" s="238"/>
      <c r="BN54" s="238"/>
      <c r="BO54" s="238"/>
      <c r="BP54" s="238"/>
      <c r="BQ54" s="238"/>
      <c r="BR54" s="238"/>
      <c r="BS54" s="238"/>
    </row>
    <row r="55" spans="1:71" ht="11.1" customHeight="1" x14ac:dyDescent="0.2">
      <c r="A55" s="237" t="s">
        <v>376</v>
      </c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  <c r="AH55" s="238"/>
      <c r="AI55" s="238"/>
      <c r="AJ55" s="238"/>
      <c r="AK55" s="238"/>
      <c r="AL55" s="238"/>
      <c r="AM55" s="238"/>
      <c r="AN55" s="238"/>
      <c r="AO55" s="238"/>
      <c r="AP55" s="238"/>
      <c r="AQ55" s="238"/>
      <c r="AR55" s="238"/>
      <c r="AS55" s="238"/>
      <c r="AT55" s="238"/>
      <c r="AU55" s="238"/>
      <c r="AV55" s="238"/>
      <c r="AW55" s="238"/>
      <c r="AX55" s="238"/>
      <c r="AY55" s="238"/>
      <c r="AZ55" s="238"/>
      <c r="BA55" s="238"/>
      <c r="BB55" s="238"/>
      <c r="BC55" s="238"/>
      <c r="BD55" s="238"/>
      <c r="BE55" s="238"/>
      <c r="BF55" s="238"/>
      <c r="BG55" s="238"/>
      <c r="BH55" s="238"/>
      <c r="BI55" s="238"/>
      <c r="BJ55" s="238"/>
      <c r="BK55" s="238"/>
      <c r="BL55" s="238"/>
      <c r="BM55" s="238"/>
      <c r="BN55" s="238"/>
      <c r="BO55" s="238"/>
      <c r="BP55" s="238"/>
      <c r="BQ55" s="238"/>
      <c r="BR55" s="238"/>
      <c r="BS55" s="238"/>
    </row>
    <row r="56" spans="1:71" ht="11.1" customHeight="1" x14ac:dyDescent="0.2">
      <c r="A56" s="237" t="s">
        <v>377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8"/>
      <c r="BP56" s="238"/>
      <c r="BQ56" s="238"/>
      <c r="BR56" s="238"/>
      <c r="BS56" s="238"/>
    </row>
    <row r="57" spans="1:71" ht="11.1" customHeight="1" x14ac:dyDescent="0.2">
      <c r="A57" s="237" t="s">
        <v>378</v>
      </c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38"/>
      <c r="AH57" s="238"/>
      <c r="AI57" s="238"/>
      <c r="AJ57" s="238"/>
      <c r="AK57" s="238"/>
      <c r="AL57" s="238"/>
      <c r="AM57" s="238"/>
      <c r="AN57" s="238"/>
      <c r="AO57" s="238"/>
      <c r="AP57" s="238"/>
      <c r="AQ57" s="238"/>
      <c r="AR57" s="238"/>
      <c r="AS57" s="238"/>
      <c r="AT57" s="238"/>
      <c r="AU57" s="238"/>
      <c r="AV57" s="238"/>
      <c r="AW57" s="238"/>
      <c r="AX57" s="238"/>
      <c r="AY57" s="238"/>
      <c r="AZ57" s="238"/>
      <c r="BA57" s="238"/>
      <c r="BB57" s="238"/>
      <c r="BC57" s="238"/>
      <c r="BD57" s="238"/>
      <c r="BE57" s="238"/>
      <c r="BF57" s="238"/>
      <c r="BG57" s="238"/>
      <c r="BH57" s="238"/>
      <c r="BI57" s="238"/>
      <c r="BJ57" s="238"/>
      <c r="BK57" s="238"/>
      <c r="BL57" s="238"/>
      <c r="BM57" s="238"/>
      <c r="BN57" s="238"/>
      <c r="BO57" s="238"/>
      <c r="BP57" s="238"/>
      <c r="BQ57" s="238"/>
      <c r="BR57" s="238"/>
      <c r="BS57" s="239">
        <v>46</v>
      </c>
    </row>
    <row r="58" spans="1:71" ht="11.1" customHeight="1" x14ac:dyDescent="0.2">
      <c r="A58" s="237" t="s">
        <v>379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238"/>
      <c r="AQ58" s="238"/>
      <c r="AR58" s="238"/>
      <c r="AS58" s="238"/>
      <c r="AT58" s="238"/>
      <c r="AU58" s="238"/>
      <c r="AV58" s="238"/>
      <c r="AW58" s="238"/>
      <c r="AX58" s="238"/>
      <c r="AY58" s="238"/>
      <c r="AZ58" s="238"/>
      <c r="BA58" s="238"/>
      <c r="BB58" s="238"/>
      <c r="BC58" s="238"/>
      <c r="BD58" s="238"/>
      <c r="BE58" s="238"/>
      <c r="BF58" s="238"/>
      <c r="BG58" s="239">
        <v>4</v>
      </c>
      <c r="BH58" s="238"/>
      <c r="BI58" s="238"/>
      <c r="BJ58" s="238"/>
      <c r="BK58" s="238"/>
      <c r="BL58" s="238"/>
      <c r="BM58" s="238"/>
      <c r="BN58" s="238"/>
      <c r="BO58" s="238"/>
      <c r="BP58" s="238"/>
      <c r="BQ58" s="238"/>
      <c r="BR58" s="239">
        <v>4</v>
      </c>
      <c r="BS58" s="239">
        <v>115</v>
      </c>
    </row>
    <row r="59" spans="1:71" ht="11.1" customHeight="1" x14ac:dyDescent="0.2">
      <c r="A59" s="237" t="s">
        <v>380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  <c r="AA59" s="238"/>
      <c r="AB59" s="238"/>
      <c r="AC59" s="238"/>
      <c r="AD59" s="238"/>
      <c r="AE59" s="238"/>
      <c r="AF59" s="238"/>
      <c r="AG59" s="238"/>
      <c r="AH59" s="238"/>
      <c r="AI59" s="238"/>
      <c r="AJ59" s="238"/>
      <c r="AK59" s="238"/>
      <c r="AL59" s="238"/>
      <c r="AM59" s="238"/>
      <c r="AN59" s="238"/>
      <c r="AO59" s="238"/>
      <c r="AP59" s="238"/>
      <c r="AQ59" s="238"/>
      <c r="AR59" s="238"/>
      <c r="AS59" s="238"/>
      <c r="AT59" s="238"/>
      <c r="AU59" s="238"/>
      <c r="AV59" s="238"/>
      <c r="AW59" s="238"/>
      <c r="AX59" s="238"/>
      <c r="AY59" s="238"/>
      <c r="AZ59" s="238"/>
      <c r="BA59" s="238"/>
      <c r="BB59" s="238"/>
      <c r="BC59" s="238"/>
      <c r="BD59" s="238"/>
      <c r="BE59" s="238"/>
      <c r="BF59" s="238"/>
      <c r="BG59" s="240">
        <v>1812</v>
      </c>
      <c r="BH59" s="238"/>
      <c r="BI59" s="238"/>
      <c r="BJ59" s="238"/>
      <c r="BK59" s="238"/>
      <c r="BL59" s="238"/>
      <c r="BM59" s="238"/>
      <c r="BN59" s="238"/>
      <c r="BO59" s="238"/>
      <c r="BP59" s="238"/>
      <c r="BQ59" s="238"/>
      <c r="BR59" s="239">
        <v>9</v>
      </c>
      <c r="BS59" s="240">
        <v>1878</v>
      </c>
    </row>
    <row r="60" spans="1:71" ht="11.1" customHeight="1" x14ac:dyDescent="0.2">
      <c r="A60" s="237" t="s">
        <v>381</v>
      </c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238"/>
      <c r="AL60" s="238"/>
      <c r="AM60" s="238"/>
      <c r="AN60" s="238"/>
      <c r="AO60" s="238"/>
      <c r="AP60" s="238"/>
      <c r="AQ60" s="238"/>
      <c r="AR60" s="238"/>
      <c r="AS60" s="238"/>
      <c r="AT60" s="238"/>
      <c r="AU60" s="238"/>
      <c r="AV60" s="238"/>
      <c r="AW60" s="238"/>
      <c r="AX60" s="238"/>
      <c r="AY60" s="238"/>
      <c r="AZ60" s="238"/>
      <c r="BA60" s="238"/>
      <c r="BB60" s="238"/>
      <c r="BC60" s="238"/>
      <c r="BD60" s="238"/>
      <c r="BE60" s="238"/>
      <c r="BF60" s="238"/>
      <c r="BG60" s="238"/>
      <c r="BH60" s="238"/>
      <c r="BI60" s="238"/>
      <c r="BJ60" s="238"/>
      <c r="BK60" s="238"/>
      <c r="BL60" s="238"/>
      <c r="BM60" s="238"/>
      <c r="BN60" s="238"/>
      <c r="BO60" s="238"/>
      <c r="BP60" s="238"/>
      <c r="BQ60" s="238"/>
      <c r="BR60" s="238"/>
      <c r="BS60" s="238"/>
    </row>
    <row r="61" spans="1:71" ht="11.1" customHeight="1" x14ac:dyDescent="0.2">
      <c r="A61" s="237" t="s">
        <v>382</v>
      </c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  <c r="AA61" s="238"/>
      <c r="AB61" s="238"/>
      <c r="AC61" s="238"/>
      <c r="AD61" s="238"/>
      <c r="AE61" s="238"/>
      <c r="AF61" s="238"/>
      <c r="AG61" s="238"/>
      <c r="AH61" s="238"/>
      <c r="AI61" s="238"/>
      <c r="AJ61" s="238"/>
      <c r="AK61" s="238"/>
      <c r="AL61" s="238"/>
      <c r="AM61" s="238"/>
      <c r="AN61" s="238"/>
      <c r="AO61" s="238"/>
      <c r="AP61" s="238"/>
      <c r="AQ61" s="238"/>
      <c r="AR61" s="238"/>
      <c r="AS61" s="238"/>
      <c r="AT61" s="238"/>
      <c r="AU61" s="238"/>
      <c r="AV61" s="238"/>
      <c r="AW61" s="238"/>
      <c r="AX61" s="238"/>
      <c r="AY61" s="238"/>
      <c r="AZ61" s="238"/>
      <c r="BA61" s="238"/>
      <c r="BB61" s="238"/>
      <c r="BC61" s="238"/>
      <c r="BD61" s="238"/>
      <c r="BE61" s="238"/>
      <c r="BF61" s="238"/>
      <c r="BG61" s="239">
        <v>126</v>
      </c>
      <c r="BH61" s="238"/>
      <c r="BI61" s="238"/>
      <c r="BJ61" s="238"/>
      <c r="BK61" s="238"/>
      <c r="BL61" s="238"/>
      <c r="BM61" s="238"/>
      <c r="BN61" s="238"/>
      <c r="BO61" s="238"/>
      <c r="BP61" s="238"/>
      <c r="BQ61" s="238"/>
      <c r="BR61" s="238"/>
      <c r="BS61" s="239">
        <v>152</v>
      </c>
    </row>
    <row r="62" spans="1:71" ht="11.1" customHeight="1" x14ac:dyDescent="0.2">
      <c r="A62" s="237" t="s">
        <v>210</v>
      </c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  <c r="Y62" s="238"/>
      <c r="Z62" s="238"/>
      <c r="AA62" s="238"/>
      <c r="AB62" s="238"/>
      <c r="AC62" s="238"/>
      <c r="AD62" s="238"/>
      <c r="AE62" s="238"/>
      <c r="AF62" s="238"/>
      <c r="AG62" s="238"/>
      <c r="AH62" s="238"/>
      <c r="AI62" s="238"/>
      <c r="AJ62" s="238"/>
      <c r="AK62" s="238"/>
      <c r="AL62" s="238"/>
      <c r="AM62" s="238"/>
      <c r="AN62" s="238"/>
      <c r="AO62" s="238"/>
      <c r="AP62" s="238"/>
      <c r="AQ62" s="238"/>
      <c r="AR62" s="238"/>
      <c r="AS62" s="238"/>
      <c r="AT62" s="238"/>
      <c r="AU62" s="238"/>
      <c r="AV62" s="238"/>
      <c r="AW62" s="238"/>
      <c r="AX62" s="238"/>
      <c r="AY62" s="238"/>
      <c r="AZ62" s="238"/>
      <c r="BA62" s="238"/>
      <c r="BB62" s="238"/>
      <c r="BC62" s="238"/>
      <c r="BD62" s="238"/>
      <c r="BE62" s="238"/>
      <c r="BF62" s="238"/>
      <c r="BG62" s="239">
        <v>261</v>
      </c>
      <c r="BH62" s="238"/>
      <c r="BI62" s="238"/>
      <c r="BJ62" s="238"/>
      <c r="BK62" s="238"/>
      <c r="BL62" s="238"/>
      <c r="BM62" s="238"/>
      <c r="BN62" s="238"/>
      <c r="BO62" s="238"/>
      <c r="BP62" s="238"/>
      <c r="BQ62" s="238"/>
      <c r="BR62" s="238"/>
      <c r="BS62" s="239">
        <v>603</v>
      </c>
    </row>
    <row r="63" spans="1:71" ht="11.1" customHeight="1" x14ac:dyDescent="0.2">
      <c r="A63" s="237" t="s">
        <v>212</v>
      </c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8"/>
      <c r="AK63" s="238"/>
      <c r="AL63" s="238"/>
      <c r="AM63" s="238"/>
      <c r="AN63" s="238"/>
      <c r="AO63" s="238"/>
      <c r="AP63" s="238"/>
      <c r="AQ63" s="238"/>
      <c r="AR63" s="238"/>
      <c r="AS63" s="238"/>
      <c r="AT63" s="238"/>
      <c r="AU63" s="238"/>
      <c r="AV63" s="238"/>
      <c r="AW63" s="238"/>
      <c r="AX63" s="238"/>
      <c r="AY63" s="238"/>
      <c r="AZ63" s="238"/>
      <c r="BA63" s="238"/>
      <c r="BB63" s="238"/>
      <c r="BC63" s="238"/>
      <c r="BD63" s="238"/>
      <c r="BE63" s="238"/>
      <c r="BF63" s="238"/>
      <c r="BG63" s="238"/>
      <c r="BH63" s="238"/>
      <c r="BI63" s="238"/>
      <c r="BJ63" s="238"/>
      <c r="BK63" s="238"/>
      <c r="BL63" s="238"/>
      <c r="BM63" s="238"/>
      <c r="BN63" s="238"/>
      <c r="BO63" s="238"/>
      <c r="BP63" s="238"/>
      <c r="BQ63" s="238"/>
      <c r="BR63" s="238"/>
      <c r="BS63" s="239">
        <v>5</v>
      </c>
    </row>
    <row r="64" spans="1:71" ht="11.1" customHeight="1" x14ac:dyDescent="0.2">
      <c r="A64" s="237" t="s">
        <v>383</v>
      </c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/>
      <c r="AA64" s="238"/>
      <c r="AB64" s="238"/>
      <c r="AC64" s="238"/>
      <c r="AD64" s="238"/>
      <c r="AE64" s="238"/>
      <c r="AF64" s="238"/>
      <c r="AG64" s="238"/>
      <c r="AH64" s="238"/>
      <c r="AI64" s="238"/>
      <c r="AJ64" s="238"/>
      <c r="AK64" s="238"/>
      <c r="AL64" s="238"/>
      <c r="AM64" s="238"/>
      <c r="AN64" s="238"/>
      <c r="AO64" s="238"/>
      <c r="AP64" s="238"/>
      <c r="AQ64" s="238"/>
      <c r="AR64" s="238"/>
      <c r="AS64" s="238"/>
      <c r="AT64" s="238"/>
      <c r="AU64" s="238"/>
      <c r="AV64" s="238"/>
      <c r="AW64" s="238"/>
      <c r="AX64" s="238"/>
      <c r="AY64" s="238"/>
      <c r="AZ64" s="238"/>
      <c r="BA64" s="238"/>
      <c r="BB64" s="238"/>
      <c r="BC64" s="238"/>
      <c r="BD64" s="238"/>
      <c r="BE64" s="238"/>
      <c r="BF64" s="238"/>
      <c r="BG64" s="239">
        <v>26</v>
      </c>
      <c r="BH64" s="238"/>
      <c r="BI64" s="238"/>
      <c r="BJ64" s="238"/>
      <c r="BK64" s="238"/>
      <c r="BL64" s="238"/>
      <c r="BM64" s="238"/>
      <c r="BN64" s="238"/>
      <c r="BO64" s="238"/>
      <c r="BP64" s="238"/>
      <c r="BQ64" s="238"/>
      <c r="BR64" s="239">
        <v>4</v>
      </c>
      <c r="BS64" s="239">
        <v>92</v>
      </c>
    </row>
    <row r="65" spans="1:71" ht="11.1" customHeight="1" x14ac:dyDescent="0.2">
      <c r="A65" s="237" t="s">
        <v>384</v>
      </c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8"/>
      <c r="U65" s="238"/>
      <c r="V65" s="238"/>
      <c r="W65" s="238"/>
      <c r="X65" s="238"/>
      <c r="Y65" s="238"/>
      <c r="Z65" s="238"/>
      <c r="AA65" s="238"/>
      <c r="AB65" s="238"/>
      <c r="AC65" s="238"/>
      <c r="AD65" s="238"/>
      <c r="AE65" s="238"/>
      <c r="AF65" s="238"/>
      <c r="AG65" s="238"/>
      <c r="AH65" s="238"/>
      <c r="AI65" s="238"/>
      <c r="AJ65" s="238"/>
      <c r="AK65" s="238"/>
      <c r="AL65" s="238"/>
      <c r="AM65" s="238"/>
      <c r="AN65" s="238"/>
      <c r="AO65" s="238"/>
      <c r="AP65" s="238"/>
      <c r="AQ65" s="238"/>
      <c r="AR65" s="238"/>
      <c r="AS65" s="238"/>
      <c r="AT65" s="238"/>
      <c r="AU65" s="238"/>
      <c r="AV65" s="238"/>
      <c r="AW65" s="238"/>
      <c r="AX65" s="238"/>
      <c r="AY65" s="238"/>
      <c r="AZ65" s="238"/>
      <c r="BA65" s="238"/>
      <c r="BB65" s="238"/>
      <c r="BC65" s="238"/>
      <c r="BD65" s="238"/>
      <c r="BE65" s="238"/>
      <c r="BF65" s="238"/>
      <c r="BG65" s="238"/>
      <c r="BH65" s="238"/>
      <c r="BI65" s="238"/>
      <c r="BJ65" s="238"/>
      <c r="BK65" s="238"/>
      <c r="BL65" s="238"/>
      <c r="BM65" s="238"/>
      <c r="BN65" s="238"/>
      <c r="BO65" s="238"/>
      <c r="BP65" s="238"/>
      <c r="BQ65" s="238"/>
      <c r="BR65" s="239">
        <v>692</v>
      </c>
      <c r="BS65" s="239">
        <v>23</v>
      </c>
    </row>
    <row r="66" spans="1:71" ht="11.1" customHeight="1" x14ac:dyDescent="0.2">
      <c r="A66" s="237" t="s">
        <v>385</v>
      </c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8"/>
      <c r="AG66" s="238"/>
      <c r="AH66" s="238"/>
      <c r="AI66" s="238"/>
      <c r="AJ66" s="238"/>
      <c r="AK66" s="238"/>
      <c r="AL66" s="238"/>
      <c r="AM66" s="238"/>
      <c r="AN66" s="238"/>
      <c r="AO66" s="238"/>
      <c r="AP66" s="238"/>
      <c r="AQ66" s="238"/>
      <c r="AR66" s="238"/>
      <c r="AS66" s="238"/>
      <c r="AT66" s="238"/>
      <c r="AU66" s="238"/>
      <c r="AV66" s="238"/>
      <c r="AW66" s="238"/>
      <c r="AX66" s="238"/>
      <c r="AY66" s="238"/>
      <c r="AZ66" s="238"/>
      <c r="BA66" s="238"/>
      <c r="BB66" s="238"/>
      <c r="BC66" s="238"/>
      <c r="BD66" s="238"/>
      <c r="BE66" s="238"/>
      <c r="BF66" s="238"/>
      <c r="BG66" s="238"/>
      <c r="BH66" s="238"/>
      <c r="BI66" s="238"/>
      <c r="BJ66" s="238"/>
      <c r="BK66" s="238"/>
      <c r="BL66" s="238"/>
      <c r="BM66" s="238"/>
      <c r="BN66" s="238"/>
      <c r="BO66" s="238"/>
      <c r="BP66" s="238"/>
      <c r="BQ66" s="238"/>
      <c r="BR66" s="239">
        <v>4</v>
      </c>
      <c r="BS66" s="239">
        <v>212</v>
      </c>
    </row>
    <row r="67" spans="1:71" ht="11.1" customHeight="1" x14ac:dyDescent="0.2">
      <c r="A67" s="237" t="s">
        <v>386</v>
      </c>
      <c r="B67" s="238"/>
      <c r="C67" s="238"/>
      <c r="D67" s="238"/>
      <c r="E67" s="238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8"/>
      <c r="U67" s="238"/>
      <c r="V67" s="238"/>
      <c r="W67" s="238"/>
      <c r="X67" s="238"/>
      <c r="Y67" s="238"/>
      <c r="Z67" s="238"/>
      <c r="AA67" s="238"/>
      <c r="AB67" s="238"/>
      <c r="AC67" s="238"/>
      <c r="AD67" s="238"/>
      <c r="AE67" s="238"/>
      <c r="AF67" s="238"/>
      <c r="AG67" s="238"/>
      <c r="AH67" s="238"/>
      <c r="AI67" s="238"/>
      <c r="AJ67" s="238"/>
      <c r="AK67" s="238"/>
      <c r="AL67" s="238"/>
      <c r="AM67" s="238"/>
      <c r="AN67" s="238"/>
      <c r="AO67" s="238"/>
      <c r="AP67" s="238"/>
      <c r="AQ67" s="238"/>
      <c r="AR67" s="238"/>
      <c r="AS67" s="238"/>
      <c r="AT67" s="238"/>
      <c r="AU67" s="238"/>
      <c r="AV67" s="238"/>
      <c r="AW67" s="238"/>
      <c r="AX67" s="238"/>
      <c r="AY67" s="238"/>
      <c r="AZ67" s="238"/>
      <c r="BA67" s="238"/>
      <c r="BB67" s="238"/>
      <c r="BC67" s="238"/>
      <c r="BD67" s="238"/>
      <c r="BE67" s="238"/>
      <c r="BF67" s="238"/>
      <c r="BG67" s="238"/>
      <c r="BH67" s="238"/>
      <c r="BI67" s="238"/>
      <c r="BJ67" s="238"/>
      <c r="BK67" s="238"/>
      <c r="BL67" s="238"/>
      <c r="BM67" s="238"/>
      <c r="BN67" s="238"/>
      <c r="BO67" s="238"/>
      <c r="BP67" s="238"/>
      <c r="BQ67" s="238"/>
      <c r="BR67" s="238"/>
      <c r="BS67" s="238"/>
    </row>
    <row r="68" spans="1:71" ht="11.1" customHeight="1" x14ac:dyDescent="0.2">
      <c r="A68" s="237" t="s">
        <v>387</v>
      </c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8"/>
      <c r="AG68" s="238"/>
      <c r="AH68" s="238"/>
      <c r="AI68" s="238"/>
      <c r="AJ68" s="238"/>
      <c r="AK68" s="238"/>
      <c r="AL68" s="238"/>
      <c r="AM68" s="238"/>
      <c r="AN68" s="238"/>
      <c r="AO68" s="238"/>
      <c r="AP68" s="238"/>
      <c r="AQ68" s="238"/>
      <c r="AR68" s="238"/>
      <c r="AS68" s="238"/>
      <c r="AT68" s="238"/>
      <c r="AU68" s="238"/>
      <c r="AV68" s="238"/>
      <c r="AW68" s="238"/>
      <c r="AX68" s="238"/>
      <c r="AY68" s="238"/>
      <c r="AZ68" s="238"/>
      <c r="BA68" s="238"/>
      <c r="BB68" s="238"/>
      <c r="BC68" s="238"/>
      <c r="BD68" s="238"/>
      <c r="BE68" s="238"/>
      <c r="BF68" s="238"/>
      <c r="BG68" s="238"/>
      <c r="BH68" s="238"/>
      <c r="BI68" s="238"/>
      <c r="BJ68" s="238"/>
      <c r="BK68" s="238"/>
      <c r="BL68" s="238"/>
      <c r="BM68" s="238"/>
      <c r="BN68" s="238"/>
      <c r="BO68" s="238"/>
      <c r="BP68" s="238"/>
      <c r="BQ68" s="238"/>
      <c r="BR68" s="238"/>
      <c r="BS68" s="239">
        <v>18</v>
      </c>
    </row>
    <row r="69" spans="1:71" ht="11.1" customHeight="1" x14ac:dyDescent="0.2">
      <c r="A69" s="237" t="s">
        <v>388</v>
      </c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8"/>
      <c r="U69" s="238"/>
      <c r="V69" s="238"/>
      <c r="W69" s="238"/>
      <c r="X69" s="238"/>
      <c r="Y69" s="238"/>
      <c r="Z69" s="238"/>
      <c r="AA69" s="238"/>
      <c r="AB69" s="238"/>
      <c r="AC69" s="238"/>
      <c r="AD69" s="238"/>
      <c r="AE69" s="238"/>
      <c r="AF69" s="238"/>
      <c r="AG69" s="238"/>
      <c r="AH69" s="238"/>
      <c r="AI69" s="238"/>
      <c r="AJ69" s="238"/>
      <c r="AK69" s="238"/>
      <c r="AL69" s="238"/>
      <c r="AM69" s="238"/>
      <c r="AN69" s="238"/>
      <c r="AO69" s="238"/>
      <c r="AP69" s="238"/>
      <c r="AQ69" s="238"/>
      <c r="AR69" s="238"/>
      <c r="AS69" s="238"/>
      <c r="AT69" s="238"/>
      <c r="AU69" s="238"/>
      <c r="AV69" s="238"/>
      <c r="AW69" s="238"/>
      <c r="AX69" s="238"/>
      <c r="AY69" s="238"/>
      <c r="AZ69" s="238"/>
      <c r="BA69" s="238"/>
      <c r="BB69" s="238"/>
      <c r="BC69" s="238"/>
      <c r="BD69" s="238"/>
      <c r="BE69" s="238"/>
      <c r="BF69" s="238"/>
      <c r="BG69" s="239">
        <v>208</v>
      </c>
      <c r="BH69" s="238"/>
      <c r="BI69" s="238"/>
      <c r="BJ69" s="238"/>
      <c r="BK69" s="238"/>
      <c r="BL69" s="238"/>
      <c r="BM69" s="238"/>
      <c r="BN69" s="238"/>
      <c r="BO69" s="238"/>
      <c r="BP69" s="238"/>
      <c r="BQ69" s="238"/>
      <c r="BR69" s="238"/>
      <c r="BS69" s="239">
        <v>856</v>
      </c>
    </row>
    <row r="70" spans="1:71" ht="11.1" customHeight="1" x14ac:dyDescent="0.2">
      <c r="A70" s="237" t="s">
        <v>389</v>
      </c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8"/>
      <c r="AG70" s="238"/>
      <c r="AH70" s="238"/>
      <c r="AI70" s="238"/>
      <c r="AJ70" s="238"/>
      <c r="AK70" s="238"/>
      <c r="AL70" s="238"/>
      <c r="AM70" s="238"/>
      <c r="AN70" s="238"/>
      <c r="AO70" s="238"/>
      <c r="AP70" s="238"/>
      <c r="AQ70" s="238"/>
      <c r="AR70" s="238"/>
      <c r="AS70" s="238"/>
      <c r="AT70" s="238"/>
      <c r="AU70" s="238"/>
      <c r="AV70" s="238"/>
      <c r="AW70" s="238"/>
      <c r="AX70" s="238"/>
      <c r="AY70" s="238"/>
      <c r="AZ70" s="238"/>
      <c r="BA70" s="238"/>
      <c r="BB70" s="238"/>
      <c r="BC70" s="238"/>
      <c r="BD70" s="238"/>
      <c r="BE70" s="238"/>
      <c r="BF70" s="238"/>
      <c r="BG70" s="239">
        <v>22</v>
      </c>
      <c r="BH70" s="238"/>
      <c r="BI70" s="238"/>
      <c r="BJ70" s="238"/>
      <c r="BK70" s="238"/>
      <c r="BL70" s="238"/>
      <c r="BM70" s="238"/>
      <c r="BN70" s="238"/>
      <c r="BO70" s="238"/>
      <c r="BP70" s="238"/>
      <c r="BQ70" s="238"/>
      <c r="BR70" s="238"/>
      <c r="BS70" s="239">
        <v>18</v>
      </c>
    </row>
    <row r="71" spans="1:71" ht="11.1" customHeight="1" x14ac:dyDescent="0.2">
      <c r="A71" s="237" t="s">
        <v>390</v>
      </c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  <c r="AE71" s="238"/>
      <c r="AF71" s="238"/>
      <c r="AG71" s="238"/>
      <c r="AH71" s="238"/>
      <c r="AI71" s="238"/>
      <c r="AJ71" s="238"/>
      <c r="AK71" s="238"/>
      <c r="AL71" s="238"/>
      <c r="AM71" s="238"/>
      <c r="AN71" s="238"/>
      <c r="AO71" s="238"/>
      <c r="AP71" s="238"/>
      <c r="AQ71" s="238"/>
      <c r="AR71" s="238"/>
      <c r="AS71" s="238"/>
      <c r="AT71" s="238"/>
      <c r="AU71" s="238"/>
      <c r="AV71" s="238"/>
      <c r="AW71" s="238"/>
      <c r="AX71" s="238"/>
      <c r="AY71" s="238"/>
      <c r="AZ71" s="238"/>
      <c r="BA71" s="238"/>
      <c r="BB71" s="238"/>
      <c r="BC71" s="238"/>
      <c r="BD71" s="238"/>
      <c r="BE71" s="238"/>
      <c r="BF71" s="238"/>
      <c r="BG71" s="238"/>
      <c r="BH71" s="238"/>
      <c r="BI71" s="238"/>
      <c r="BJ71" s="238"/>
      <c r="BK71" s="238"/>
      <c r="BL71" s="238"/>
      <c r="BM71" s="238"/>
      <c r="BN71" s="238"/>
      <c r="BO71" s="238"/>
      <c r="BP71" s="238"/>
      <c r="BQ71" s="238"/>
      <c r="BR71" s="238"/>
      <c r="BS71" s="238"/>
    </row>
    <row r="72" spans="1:71" ht="11.1" customHeight="1" x14ac:dyDescent="0.2">
      <c r="A72" s="237" t="s">
        <v>391</v>
      </c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8"/>
      <c r="AG72" s="238"/>
      <c r="AH72" s="238"/>
      <c r="AI72" s="238"/>
      <c r="AJ72" s="238"/>
      <c r="AK72" s="238"/>
      <c r="AL72" s="238"/>
      <c r="AM72" s="238"/>
      <c r="AN72" s="238"/>
      <c r="AO72" s="238"/>
      <c r="AP72" s="238"/>
      <c r="AQ72" s="238"/>
      <c r="AR72" s="238"/>
      <c r="AS72" s="238"/>
      <c r="AT72" s="238"/>
      <c r="AU72" s="238"/>
      <c r="AV72" s="238"/>
      <c r="AW72" s="238"/>
      <c r="AX72" s="238"/>
      <c r="AY72" s="238"/>
      <c r="AZ72" s="238"/>
      <c r="BA72" s="238"/>
      <c r="BB72" s="238"/>
      <c r="BC72" s="238"/>
      <c r="BD72" s="238"/>
      <c r="BE72" s="238"/>
      <c r="BF72" s="238"/>
      <c r="BG72" s="238"/>
      <c r="BH72" s="238"/>
      <c r="BI72" s="238"/>
      <c r="BJ72" s="238"/>
      <c r="BK72" s="238"/>
      <c r="BL72" s="238"/>
      <c r="BM72" s="238"/>
      <c r="BN72" s="238"/>
      <c r="BO72" s="238"/>
      <c r="BP72" s="238"/>
      <c r="BQ72" s="238"/>
      <c r="BR72" s="238"/>
      <c r="BS72" s="238"/>
    </row>
    <row r="73" spans="1:71" ht="11.1" customHeight="1" x14ac:dyDescent="0.2">
      <c r="A73" s="237" t="s">
        <v>392</v>
      </c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8"/>
      <c r="U73" s="238"/>
      <c r="V73" s="238"/>
      <c r="W73" s="238"/>
      <c r="X73" s="238"/>
      <c r="Y73" s="238"/>
      <c r="Z73" s="238"/>
      <c r="AA73" s="238"/>
      <c r="AB73" s="238"/>
      <c r="AC73" s="238"/>
      <c r="AD73" s="238"/>
      <c r="AE73" s="238"/>
      <c r="AF73" s="238"/>
      <c r="AG73" s="238"/>
      <c r="AH73" s="238"/>
      <c r="AI73" s="238"/>
      <c r="AJ73" s="238"/>
      <c r="AK73" s="238"/>
      <c r="AL73" s="238"/>
      <c r="AM73" s="238"/>
      <c r="AN73" s="238"/>
      <c r="AO73" s="238"/>
      <c r="AP73" s="238"/>
      <c r="AQ73" s="238"/>
      <c r="AR73" s="238"/>
      <c r="AS73" s="238"/>
      <c r="AT73" s="238"/>
      <c r="AU73" s="238"/>
      <c r="AV73" s="238"/>
      <c r="AW73" s="238"/>
      <c r="AX73" s="238"/>
      <c r="AY73" s="238"/>
      <c r="AZ73" s="238"/>
      <c r="BA73" s="238"/>
      <c r="BB73" s="238"/>
      <c r="BC73" s="238"/>
      <c r="BD73" s="238"/>
      <c r="BE73" s="238"/>
      <c r="BF73" s="238"/>
      <c r="BG73" s="239">
        <v>4</v>
      </c>
      <c r="BH73" s="238"/>
      <c r="BI73" s="238"/>
      <c r="BJ73" s="238"/>
      <c r="BK73" s="238"/>
      <c r="BL73" s="238"/>
      <c r="BM73" s="238"/>
      <c r="BN73" s="238"/>
      <c r="BO73" s="238"/>
      <c r="BP73" s="238"/>
      <c r="BQ73" s="238"/>
      <c r="BR73" s="238"/>
      <c r="BS73" s="238"/>
    </row>
    <row r="74" spans="1:71" ht="11.1" customHeight="1" x14ac:dyDescent="0.2">
      <c r="A74" s="237" t="s">
        <v>393</v>
      </c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8"/>
      <c r="AG74" s="238"/>
      <c r="AH74" s="238"/>
      <c r="AI74" s="238"/>
      <c r="AJ74" s="238"/>
      <c r="AK74" s="238"/>
      <c r="AL74" s="238"/>
      <c r="AM74" s="238"/>
      <c r="AN74" s="238"/>
      <c r="AO74" s="238"/>
      <c r="AP74" s="238"/>
      <c r="AQ74" s="238"/>
      <c r="AR74" s="238"/>
      <c r="AS74" s="238"/>
      <c r="AT74" s="238"/>
      <c r="AU74" s="238"/>
      <c r="AV74" s="238"/>
      <c r="AW74" s="238"/>
      <c r="AX74" s="238"/>
      <c r="AY74" s="238"/>
      <c r="AZ74" s="238"/>
      <c r="BA74" s="238"/>
      <c r="BB74" s="238"/>
      <c r="BC74" s="238"/>
      <c r="BD74" s="238"/>
      <c r="BE74" s="238"/>
      <c r="BF74" s="238"/>
      <c r="BG74" s="238"/>
      <c r="BH74" s="238"/>
      <c r="BI74" s="238"/>
      <c r="BJ74" s="238"/>
      <c r="BK74" s="238"/>
      <c r="BL74" s="238"/>
      <c r="BM74" s="238"/>
      <c r="BN74" s="238"/>
      <c r="BO74" s="238"/>
      <c r="BP74" s="238"/>
      <c r="BQ74" s="238"/>
      <c r="BR74" s="238"/>
      <c r="BS74" s="238"/>
    </row>
    <row r="75" spans="1:71" ht="11.1" customHeight="1" x14ac:dyDescent="0.2">
      <c r="A75" s="237" t="s">
        <v>215</v>
      </c>
      <c r="B75" s="238"/>
      <c r="C75" s="238"/>
      <c r="D75" s="238"/>
      <c r="E75" s="238"/>
      <c r="F75" s="238"/>
      <c r="G75" s="238"/>
      <c r="H75" s="238"/>
      <c r="I75" s="238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8"/>
      <c r="U75" s="238"/>
      <c r="V75" s="238"/>
      <c r="W75" s="238"/>
      <c r="X75" s="238"/>
      <c r="Y75" s="238"/>
      <c r="Z75" s="238"/>
      <c r="AA75" s="238"/>
      <c r="AB75" s="238"/>
      <c r="AC75" s="238"/>
      <c r="AD75" s="238"/>
      <c r="AE75" s="238"/>
      <c r="AF75" s="238"/>
      <c r="AG75" s="238"/>
      <c r="AH75" s="238"/>
      <c r="AI75" s="238"/>
      <c r="AJ75" s="238"/>
      <c r="AK75" s="238"/>
      <c r="AL75" s="238"/>
      <c r="AM75" s="238"/>
      <c r="AN75" s="238"/>
      <c r="AO75" s="238"/>
      <c r="AP75" s="238"/>
      <c r="AQ75" s="238"/>
      <c r="AR75" s="238"/>
      <c r="AS75" s="238"/>
      <c r="AT75" s="238"/>
      <c r="AU75" s="238"/>
      <c r="AV75" s="238"/>
      <c r="AW75" s="238"/>
      <c r="AX75" s="238"/>
      <c r="AY75" s="238"/>
      <c r="AZ75" s="238"/>
      <c r="BA75" s="238"/>
      <c r="BB75" s="238"/>
      <c r="BC75" s="238"/>
      <c r="BD75" s="238"/>
      <c r="BE75" s="238"/>
      <c r="BF75" s="238"/>
      <c r="BG75" s="239">
        <v>130</v>
      </c>
      <c r="BH75" s="238"/>
      <c r="BI75" s="238"/>
      <c r="BJ75" s="238"/>
      <c r="BK75" s="238"/>
      <c r="BL75" s="238"/>
      <c r="BM75" s="238"/>
      <c r="BN75" s="238"/>
      <c r="BO75" s="238"/>
      <c r="BP75" s="238"/>
      <c r="BQ75" s="238"/>
      <c r="BR75" s="238"/>
      <c r="BS75" s="239">
        <v>23</v>
      </c>
    </row>
    <row r="76" spans="1:71" ht="11.1" customHeight="1" x14ac:dyDescent="0.2">
      <c r="A76" s="237" t="s">
        <v>206</v>
      </c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8"/>
      <c r="AG76" s="238"/>
      <c r="AH76" s="238"/>
      <c r="AI76" s="238"/>
      <c r="AJ76" s="238"/>
      <c r="AK76" s="238"/>
      <c r="AL76" s="238"/>
      <c r="AM76" s="238"/>
      <c r="AN76" s="238"/>
      <c r="AO76" s="238"/>
      <c r="AP76" s="238"/>
      <c r="AQ76" s="238"/>
      <c r="AR76" s="238"/>
      <c r="AS76" s="238"/>
      <c r="AT76" s="238"/>
      <c r="AU76" s="238"/>
      <c r="AV76" s="238"/>
      <c r="AW76" s="238"/>
      <c r="AX76" s="238"/>
      <c r="AY76" s="238"/>
      <c r="AZ76" s="238"/>
      <c r="BA76" s="238"/>
      <c r="BB76" s="238"/>
      <c r="BC76" s="238"/>
      <c r="BD76" s="238"/>
      <c r="BE76" s="238"/>
      <c r="BF76" s="238"/>
      <c r="BG76" s="238"/>
      <c r="BH76" s="238"/>
      <c r="BI76" s="238"/>
      <c r="BJ76" s="238"/>
      <c r="BK76" s="238"/>
      <c r="BL76" s="238"/>
      <c r="BM76" s="238"/>
      <c r="BN76" s="238"/>
      <c r="BO76" s="238"/>
      <c r="BP76" s="238"/>
      <c r="BQ76" s="238"/>
      <c r="BR76" s="239">
        <v>13</v>
      </c>
      <c r="BS76" s="239">
        <v>69</v>
      </c>
    </row>
    <row r="77" spans="1:71" ht="11.1" customHeight="1" x14ac:dyDescent="0.2">
      <c r="A77" s="237" t="s">
        <v>394</v>
      </c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8"/>
      <c r="U77" s="238"/>
      <c r="V77" s="238"/>
      <c r="W77" s="238"/>
      <c r="X77" s="238"/>
      <c r="Y77" s="238"/>
      <c r="Z77" s="238"/>
      <c r="AA77" s="238"/>
      <c r="AB77" s="238"/>
      <c r="AC77" s="238"/>
      <c r="AD77" s="238"/>
      <c r="AE77" s="238"/>
      <c r="AF77" s="238"/>
      <c r="AG77" s="238"/>
      <c r="AH77" s="238"/>
      <c r="AI77" s="238"/>
      <c r="AJ77" s="238"/>
      <c r="AK77" s="238"/>
      <c r="AL77" s="238"/>
      <c r="AM77" s="238"/>
      <c r="AN77" s="238"/>
      <c r="AO77" s="238"/>
      <c r="AP77" s="238"/>
      <c r="AQ77" s="238"/>
      <c r="AR77" s="238"/>
      <c r="AS77" s="238"/>
      <c r="AT77" s="238"/>
      <c r="AU77" s="238"/>
      <c r="AV77" s="238"/>
      <c r="AW77" s="238"/>
      <c r="AX77" s="238"/>
      <c r="AY77" s="238"/>
      <c r="AZ77" s="238"/>
      <c r="BA77" s="238"/>
      <c r="BB77" s="238"/>
      <c r="BC77" s="238"/>
      <c r="BD77" s="238"/>
      <c r="BE77" s="238"/>
      <c r="BF77" s="238"/>
      <c r="BG77" s="238"/>
      <c r="BH77" s="238"/>
      <c r="BI77" s="238"/>
      <c r="BJ77" s="238"/>
      <c r="BK77" s="238"/>
      <c r="BL77" s="238"/>
      <c r="BM77" s="238"/>
      <c r="BN77" s="238"/>
      <c r="BO77" s="238"/>
      <c r="BP77" s="238"/>
      <c r="BQ77" s="238"/>
      <c r="BR77" s="238"/>
      <c r="BS77" s="238"/>
    </row>
    <row r="78" spans="1:71" ht="11.1" customHeight="1" x14ac:dyDescent="0.2">
      <c r="A78" s="237" t="s">
        <v>395</v>
      </c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8"/>
      <c r="AJ78" s="238"/>
      <c r="AK78" s="238"/>
      <c r="AL78" s="238"/>
      <c r="AM78" s="238"/>
      <c r="AN78" s="238"/>
      <c r="AO78" s="238"/>
      <c r="AP78" s="238"/>
      <c r="AQ78" s="238"/>
      <c r="AR78" s="238"/>
      <c r="AS78" s="238"/>
      <c r="AT78" s="238"/>
      <c r="AU78" s="238"/>
      <c r="AV78" s="238"/>
      <c r="AW78" s="238"/>
      <c r="AX78" s="238"/>
      <c r="AY78" s="238"/>
      <c r="AZ78" s="238"/>
      <c r="BA78" s="238"/>
      <c r="BB78" s="238"/>
      <c r="BC78" s="238"/>
      <c r="BD78" s="238"/>
      <c r="BE78" s="238"/>
      <c r="BF78" s="238"/>
      <c r="BG78" s="238"/>
      <c r="BH78" s="238"/>
      <c r="BI78" s="238"/>
      <c r="BJ78" s="238"/>
      <c r="BK78" s="238"/>
      <c r="BL78" s="238"/>
      <c r="BM78" s="238"/>
      <c r="BN78" s="238"/>
      <c r="BO78" s="238"/>
      <c r="BP78" s="238"/>
      <c r="BQ78" s="238"/>
      <c r="BR78" s="238"/>
      <c r="BS78" s="238"/>
    </row>
    <row r="79" spans="1:71" ht="11.1" customHeight="1" x14ac:dyDescent="0.2">
      <c r="A79" s="237" t="s">
        <v>396</v>
      </c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8"/>
      <c r="U79" s="238"/>
      <c r="V79" s="238"/>
      <c r="W79" s="238"/>
      <c r="X79" s="238"/>
      <c r="Y79" s="238"/>
      <c r="Z79" s="238"/>
      <c r="AA79" s="238"/>
      <c r="AB79" s="238"/>
      <c r="AC79" s="238"/>
      <c r="AD79" s="238"/>
      <c r="AE79" s="238"/>
      <c r="AF79" s="238"/>
      <c r="AG79" s="238"/>
      <c r="AH79" s="238"/>
      <c r="AI79" s="238"/>
      <c r="AJ79" s="238"/>
      <c r="AK79" s="238"/>
      <c r="AL79" s="238"/>
      <c r="AM79" s="238"/>
      <c r="AN79" s="238"/>
      <c r="AO79" s="238"/>
      <c r="AP79" s="238"/>
      <c r="AQ79" s="238"/>
      <c r="AR79" s="238"/>
      <c r="AS79" s="238"/>
      <c r="AT79" s="238"/>
      <c r="AU79" s="238"/>
      <c r="AV79" s="238"/>
      <c r="AW79" s="238"/>
      <c r="AX79" s="238"/>
      <c r="AY79" s="238"/>
      <c r="AZ79" s="238"/>
      <c r="BA79" s="238"/>
      <c r="BB79" s="238"/>
      <c r="BC79" s="238"/>
      <c r="BD79" s="238"/>
      <c r="BE79" s="238"/>
      <c r="BF79" s="238"/>
      <c r="BG79" s="238"/>
      <c r="BH79" s="238"/>
      <c r="BI79" s="238"/>
      <c r="BJ79" s="238"/>
      <c r="BK79" s="238"/>
      <c r="BL79" s="238"/>
      <c r="BM79" s="238"/>
      <c r="BN79" s="238"/>
      <c r="BO79" s="238"/>
      <c r="BP79" s="238"/>
      <c r="BQ79" s="238"/>
      <c r="BR79" s="238"/>
      <c r="BS79" s="238"/>
    </row>
    <row r="80" spans="1:71" ht="11.1" customHeight="1" x14ac:dyDescent="0.2">
      <c r="A80" s="237" t="s">
        <v>397</v>
      </c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8"/>
      <c r="AG80" s="238"/>
      <c r="AH80" s="238"/>
      <c r="AI80" s="238"/>
      <c r="AJ80" s="238"/>
      <c r="AK80" s="238"/>
      <c r="AL80" s="238"/>
      <c r="AM80" s="238"/>
      <c r="AN80" s="238"/>
      <c r="AO80" s="238"/>
      <c r="AP80" s="238"/>
      <c r="AQ80" s="238"/>
      <c r="AR80" s="238"/>
      <c r="AS80" s="238"/>
      <c r="AT80" s="238"/>
      <c r="AU80" s="238"/>
      <c r="AV80" s="238"/>
      <c r="AW80" s="238"/>
      <c r="AX80" s="238"/>
      <c r="AY80" s="238"/>
      <c r="AZ80" s="238"/>
      <c r="BA80" s="238"/>
      <c r="BB80" s="238"/>
      <c r="BC80" s="238"/>
      <c r="BD80" s="238"/>
      <c r="BE80" s="238"/>
      <c r="BF80" s="238"/>
      <c r="BG80" s="238"/>
      <c r="BH80" s="238"/>
      <c r="BI80" s="238"/>
      <c r="BJ80" s="238"/>
      <c r="BK80" s="238"/>
      <c r="BL80" s="238"/>
      <c r="BM80" s="238"/>
      <c r="BN80" s="238"/>
      <c r="BO80" s="238"/>
      <c r="BP80" s="238"/>
      <c r="BQ80" s="238"/>
      <c r="BR80" s="238"/>
      <c r="BS80" s="238"/>
    </row>
    <row r="81" spans="1:71" ht="11.1" customHeight="1" x14ac:dyDescent="0.2">
      <c r="A81" s="237" t="s">
        <v>398</v>
      </c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8"/>
      <c r="U81" s="238"/>
      <c r="V81" s="238"/>
      <c r="W81" s="238"/>
      <c r="X81" s="238"/>
      <c r="Y81" s="238"/>
      <c r="Z81" s="238"/>
      <c r="AA81" s="238"/>
      <c r="AB81" s="238"/>
      <c r="AC81" s="238"/>
      <c r="AD81" s="238"/>
      <c r="AE81" s="238"/>
      <c r="AF81" s="238"/>
      <c r="AG81" s="238"/>
      <c r="AH81" s="238"/>
      <c r="AI81" s="238"/>
      <c r="AJ81" s="238"/>
      <c r="AK81" s="238"/>
      <c r="AL81" s="238"/>
      <c r="AM81" s="238"/>
      <c r="AN81" s="238"/>
      <c r="AO81" s="238"/>
      <c r="AP81" s="238"/>
      <c r="AQ81" s="238"/>
      <c r="AR81" s="238"/>
      <c r="AS81" s="238"/>
      <c r="AT81" s="238"/>
      <c r="AU81" s="238"/>
      <c r="AV81" s="238"/>
      <c r="AW81" s="238"/>
      <c r="AX81" s="238"/>
      <c r="AY81" s="238"/>
      <c r="AZ81" s="238"/>
      <c r="BA81" s="238"/>
      <c r="BB81" s="238"/>
      <c r="BC81" s="238"/>
      <c r="BD81" s="238"/>
      <c r="BE81" s="238"/>
      <c r="BF81" s="238"/>
      <c r="BG81" s="239">
        <v>126</v>
      </c>
      <c r="BH81" s="238"/>
      <c r="BI81" s="238"/>
      <c r="BJ81" s="238"/>
      <c r="BK81" s="238"/>
      <c r="BL81" s="238"/>
      <c r="BM81" s="238"/>
      <c r="BN81" s="238"/>
      <c r="BO81" s="238"/>
      <c r="BP81" s="238"/>
      <c r="BQ81" s="238"/>
      <c r="BR81" s="239">
        <v>4</v>
      </c>
      <c r="BS81" s="239">
        <v>322</v>
      </c>
    </row>
    <row r="82" spans="1:71" ht="11.1" customHeight="1" x14ac:dyDescent="0.2">
      <c r="A82" s="237" t="s">
        <v>399</v>
      </c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8"/>
      <c r="AG82" s="238"/>
      <c r="AH82" s="238"/>
      <c r="AI82" s="238"/>
      <c r="AJ82" s="238"/>
      <c r="AK82" s="238"/>
      <c r="AL82" s="238"/>
      <c r="AM82" s="238"/>
      <c r="AN82" s="238"/>
      <c r="AO82" s="238"/>
      <c r="AP82" s="238"/>
      <c r="AQ82" s="238"/>
      <c r="AR82" s="238"/>
      <c r="AS82" s="238"/>
      <c r="AT82" s="238"/>
      <c r="AU82" s="238"/>
      <c r="AV82" s="238"/>
      <c r="AW82" s="238"/>
      <c r="AX82" s="238"/>
      <c r="AY82" s="238"/>
      <c r="AZ82" s="238"/>
      <c r="BA82" s="238"/>
      <c r="BB82" s="238"/>
      <c r="BC82" s="238"/>
      <c r="BD82" s="238"/>
      <c r="BE82" s="238"/>
      <c r="BF82" s="238"/>
      <c r="BG82" s="238"/>
      <c r="BH82" s="238"/>
      <c r="BI82" s="238"/>
      <c r="BJ82" s="238"/>
      <c r="BK82" s="238"/>
      <c r="BL82" s="238"/>
      <c r="BM82" s="238"/>
      <c r="BN82" s="238"/>
      <c r="BO82" s="238"/>
      <c r="BP82" s="238"/>
      <c r="BQ82" s="238"/>
      <c r="BR82" s="238"/>
      <c r="BS82" s="239">
        <v>5</v>
      </c>
    </row>
    <row r="83" spans="1:71" ht="11.1" customHeight="1" x14ac:dyDescent="0.2">
      <c r="A83" s="237" t="s">
        <v>400</v>
      </c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8"/>
      <c r="U83" s="238"/>
      <c r="V83" s="238"/>
      <c r="W83" s="238"/>
      <c r="X83" s="238"/>
      <c r="Y83" s="238"/>
      <c r="Z83" s="238"/>
      <c r="AA83" s="238"/>
      <c r="AB83" s="238"/>
      <c r="AC83" s="238"/>
      <c r="AD83" s="238"/>
      <c r="AE83" s="238"/>
      <c r="AF83" s="238"/>
      <c r="AG83" s="238"/>
      <c r="AH83" s="238"/>
      <c r="AI83" s="238"/>
      <c r="AJ83" s="238"/>
      <c r="AK83" s="238"/>
      <c r="AL83" s="238"/>
      <c r="AM83" s="238"/>
      <c r="AN83" s="238"/>
      <c r="AO83" s="238"/>
      <c r="AP83" s="238"/>
      <c r="AQ83" s="238"/>
      <c r="AR83" s="238"/>
      <c r="AS83" s="238"/>
      <c r="AT83" s="238"/>
      <c r="AU83" s="238"/>
      <c r="AV83" s="238"/>
      <c r="AW83" s="238"/>
      <c r="AX83" s="238"/>
      <c r="AY83" s="238"/>
      <c r="AZ83" s="238"/>
      <c r="BA83" s="238"/>
      <c r="BB83" s="238"/>
      <c r="BC83" s="238"/>
      <c r="BD83" s="238"/>
      <c r="BE83" s="238"/>
      <c r="BF83" s="238"/>
      <c r="BG83" s="238"/>
      <c r="BH83" s="238"/>
      <c r="BI83" s="238"/>
      <c r="BJ83" s="238"/>
      <c r="BK83" s="238"/>
      <c r="BL83" s="238"/>
      <c r="BM83" s="238"/>
      <c r="BN83" s="238"/>
      <c r="BO83" s="238"/>
      <c r="BP83" s="238"/>
      <c r="BQ83" s="238"/>
      <c r="BR83" s="239">
        <v>106</v>
      </c>
      <c r="BS83" s="238"/>
    </row>
    <row r="84" spans="1:71" ht="11.1" customHeight="1" x14ac:dyDescent="0.2">
      <c r="A84" s="237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8"/>
      <c r="AG84" s="238"/>
      <c r="AH84" s="238"/>
      <c r="AI84" s="238"/>
      <c r="AJ84" s="238"/>
      <c r="AK84" s="238"/>
      <c r="AL84" s="238"/>
      <c r="AM84" s="238"/>
      <c r="AN84" s="238"/>
      <c r="AO84" s="238"/>
      <c r="AP84" s="238"/>
      <c r="AQ84" s="238"/>
      <c r="AR84" s="238"/>
      <c r="AS84" s="238"/>
      <c r="AT84" s="238"/>
      <c r="AU84" s="238"/>
      <c r="AV84" s="238"/>
      <c r="AW84" s="238"/>
      <c r="AX84" s="238"/>
      <c r="AY84" s="238"/>
      <c r="AZ84" s="238"/>
      <c r="BA84" s="238"/>
      <c r="BB84" s="238"/>
      <c r="BC84" s="238"/>
      <c r="BD84" s="238"/>
      <c r="BE84" s="238"/>
      <c r="BF84" s="238"/>
      <c r="BG84" s="238"/>
      <c r="BH84" s="238"/>
      <c r="BI84" s="238"/>
      <c r="BJ84" s="238"/>
      <c r="BK84" s="238"/>
      <c r="BL84" s="238"/>
      <c r="BM84" s="238"/>
      <c r="BN84" s="238"/>
      <c r="BO84" s="238"/>
      <c r="BP84" s="238"/>
      <c r="BQ84" s="238"/>
      <c r="BR84" s="238"/>
      <c r="BS84" s="238"/>
    </row>
    <row r="85" spans="1:71" s="236" customFormat="1" ht="21.95" customHeight="1" x14ac:dyDescent="0.2">
      <c r="A85" s="232" t="s">
        <v>403</v>
      </c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P85" s="233"/>
      <c r="AQ85" s="233"/>
      <c r="AR85" s="233"/>
      <c r="AS85" s="233"/>
      <c r="AT85" s="233"/>
      <c r="AU85" s="233"/>
      <c r="AV85" s="233"/>
      <c r="AW85" s="233"/>
      <c r="AX85" s="233"/>
      <c r="AY85" s="233"/>
      <c r="AZ85" s="233"/>
      <c r="BA85" s="233"/>
      <c r="BB85" s="233"/>
      <c r="BC85" s="233"/>
      <c r="BD85" s="233"/>
      <c r="BE85" s="233"/>
      <c r="BF85" s="233"/>
      <c r="BG85" s="233"/>
      <c r="BH85" s="233"/>
      <c r="BI85" s="233"/>
      <c r="BJ85" s="233"/>
      <c r="BK85" s="233"/>
      <c r="BL85" s="233"/>
      <c r="BM85" s="233"/>
      <c r="BN85" s="233"/>
      <c r="BO85" s="233"/>
      <c r="BP85" s="233"/>
      <c r="BQ85" s="233"/>
      <c r="BR85" s="233"/>
      <c r="BS85" s="233"/>
    </row>
    <row r="86" spans="1:71" s="236" customFormat="1" ht="21.95" customHeight="1" x14ac:dyDescent="0.2">
      <c r="A86" s="241" t="s">
        <v>404</v>
      </c>
      <c r="B86" s="233">
        <f>SUM(B87:B105)</f>
        <v>0</v>
      </c>
      <c r="C86" s="233">
        <f t="shared" ref="C86:BN86" si="0">SUM(C87:C105)</f>
        <v>0</v>
      </c>
      <c r="D86" s="233">
        <f t="shared" si="0"/>
        <v>0</v>
      </c>
      <c r="E86" s="233">
        <f t="shared" si="0"/>
        <v>0</v>
      </c>
      <c r="F86" s="233">
        <f t="shared" si="0"/>
        <v>0</v>
      </c>
      <c r="G86" s="233">
        <f t="shared" si="0"/>
        <v>0</v>
      </c>
      <c r="H86" s="233">
        <f t="shared" si="0"/>
        <v>0</v>
      </c>
      <c r="I86" s="233">
        <f t="shared" si="0"/>
        <v>0</v>
      </c>
      <c r="J86" s="233">
        <f t="shared" si="0"/>
        <v>0</v>
      </c>
      <c r="K86" s="233">
        <f t="shared" si="0"/>
        <v>0</v>
      </c>
      <c r="L86" s="233">
        <f t="shared" si="0"/>
        <v>0</v>
      </c>
      <c r="M86" s="233">
        <f t="shared" si="0"/>
        <v>0</v>
      </c>
      <c r="N86" s="233">
        <f t="shared" si="0"/>
        <v>0</v>
      </c>
      <c r="O86" s="233">
        <f t="shared" si="0"/>
        <v>0</v>
      </c>
      <c r="P86" s="233">
        <f t="shared" si="0"/>
        <v>0</v>
      </c>
      <c r="Q86" s="233">
        <f t="shared" si="0"/>
        <v>0</v>
      </c>
      <c r="R86" s="233">
        <f t="shared" si="0"/>
        <v>0</v>
      </c>
      <c r="S86" s="233">
        <f t="shared" si="0"/>
        <v>0</v>
      </c>
      <c r="T86" s="233">
        <f t="shared" si="0"/>
        <v>0</v>
      </c>
      <c r="U86" s="233">
        <f t="shared" si="0"/>
        <v>0</v>
      </c>
      <c r="V86" s="233">
        <f t="shared" si="0"/>
        <v>0</v>
      </c>
      <c r="W86" s="233">
        <f t="shared" si="0"/>
        <v>0</v>
      </c>
      <c r="X86" s="233">
        <f t="shared" si="0"/>
        <v>0</v>
      </c>
      <c r="Y86" s="233">
        <f t="shared" si="0"/>
        <v>0</v>
      </c>
      <c r="Z86" s="233">
        <f t="shared" si="0"/>
        <v>0</v>
      </c>
      <c r="AA86" s="233">
        <f t="shared" si="0"/>
        <v>80</v>
      </c>
      <c r="AB86" s="233">
        <f t="shared" si="0"/>
        <v>0</v>
      </c>
      <c r="AC86" s="233">
        <f t="shared" si="0"/>
        <v>0</v>
      </c>
      <c r="AD86" s="233">
        <f t="shared" si="0"/>
        <v>0</v>
      </c>
      <c r="AE86" s="233">
        <f t="shared" si="0"/>
        <v>0</v>
      </c>
      <c r="AF86" s="233">
        <f t="shared" si="0"/>
        <v>0</v>
      </c>
      <c r="AG86" s="233">
        <f t="shared" si="0"/>
        <v>0</v>
      </c>
      <c r="AH86" s="233">
        <f t="shared" si="0"/>
        <v>0</v>
      </c>
      <c r="AI86" s="233">
        <f t="shared" si="0"/>
        <v>0</v>
      </c>
      <c r="AJ86" s="233">
        <f t="shared" si="0"/>
        <v>0</v>
      </c>
      <c r="AK86" s="233">
        <f t="shared" si="0"/>
        <v>0</v>
      </c>
      <c r="AL86" s="233">
        <f t="shared" si="0"/>
        <v>0</v>
      </c>
      <c r="AM86" s="233">
        <f t="shared" si="0"/>
        <v>0</v>
      </c>
      <c r="AN86" s="233">
        <f t="shared" si="0"/>
        <v>0</v>
      </c>
      <c r="AO86" s="233">
        <f t="shared" si="0"/>
        <v>0</v>
      </c>
      <c r="AP86" s="233">
        <f t="shared" si="0"/>
        <v>0</v>
      </c>
      <c r="AQ86" s="233">
        <f t="shared" si="0"/>
        <v>0</v>
      </c>
      <c r="AR86" s="233">
        <f t="shared" si="0"/>
        <v>0</v>
      </c>
      <c r="AS86" s="233">
        <f t="shared" si="0"/>
        <v>0</v>
      </c>
      <c r="AT86" s="233">
        <f t="shared" si="0"/>
        <v>0</v>
      </c>
      <c r="AU86" s="233">
        <f t="shared" si="0"/>
        <v>0</v>
      </c>
      <c r="AV86" s="233">
        <f t="shared" si="0"/>
        <v>0</v>
      </c>
      <c r="AW86" s="233">
        <f t="shared" si="0"/>
        <v>0</v>
      </c>
      <c r="AX86" s="233">
        <f t="shared" si="0"/>
        <v>0</v>
      </c>
      <c r="AY86" s="233">
        <f t="shared" si="0"/>
        <v>0</v>
      </c>
      <c r="AZ86" s="233">
        <f t="shared" si="0"/>
        <v>7500</v>
      </c>
      <c r="BA86" s="233">
        <f t="shared" si="0"/>
        <v>0</v>
      </c>
      <c r="BB86" s="233">
        <f t="shared" si="0"/>
        <v>16500</v>
      </c>
      <c r="BC86" s="233">
        <f t="shared" si="0"/>
        <v>0</v>
      </c>
      <c r="BD86" s="233">
        <f t="shared" si="0"/>
        <v>0</v>
      </c>
      <c r="BE86" s="233">
        <f t="shared" si="0"/>
        <v>0</v>
      </c>
      <c r="BF86" s="233">
        <f t="shared" si="0"/>
        <v>7500</v>
      </c>
      <c r="BG86" s="233">
        <f t="shared" si="0"/>
        <v>100237</v>
      </c>
      <c r="BH86" s="233">
        <f t="shared" si="0"/>
        <v>0</v>
      </c>
      <c r="BI86" s="233">
        <f t="shared" si="0"/>
        <v>0</v>
      </c>
      <c r="BJ86" s="233">
        <f t="shared" si="0"/>
        <v>0</v>
      </c>
      <c r="BK86" s="233">
        <f t="shared" si="0"/>
        <v>0</v>
      </c>
      <c r="BL86" s="233">
        <f t="shared" si="0"/>
        <v>0</v>
      </c>
      <c r="BM86" s="233">
        <f t="shared" si="0"/>
        <v>0</v>
      </c>
      <c r="BN86" s="233">
        <f t="shared" si="0"/>
        <v>0</v>
      </c>
      <c r="BO86" s="233">
        <f t="shared" ref="BO86:BS86" si="1">SUM(BO87:BO105)</f>
        <v>0</v>
      </c>
      <c r="BP86" s="233">
        <f t="shared" si="1"/>
        <v>0</v>
      </c>
      <c r="BQ86" s="233">
        <f t="shared" si="1"/>
        <v>4</v>
      </c>
      <c r="BR86" s="233">
        <f t="shared" si="1"/>
        <v>14579</v>
      </c>
      <c r="BS86" s="233">
        <f t="shared" si="1"/>
        <v>231454</v>
      </c>
    </row>
    <row r="87" spans="1:71" ht="11.1" customHeight="1" x14ac:dyDescent="0.2">
      <c r="A87" s="237" t="s">
        <v>405</v>
      </c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8"/>
      <c r="U87" s="238"/>
      <c r="V87" s="238"/>
      <c r="W87" s="238"/>
      <c r="X87" s="238"/>
      <c r="Y87" s="238"/>
      <c r="Z87" s="238"/>
      <c r="AA87" s="238"/>
      <c r="AB87" s="238"/>
      <c r="AC87" s="238"/>
      <c r="AD87" s="238"/>
      <c r="AE87" s="238"/>
      <c r="AF87" s="238"/>
      <c r="AG87" s="238"/>
      <c r="AH87" s="238"/>
      <c r="AI87" s="238"/>
      <c r="AJ87" s="238"/>
      <c r="AK87" s="238"/>
      <c r="AL87" s="238"/>
      <c r="AM87" s="238"/>
      <c r="AN87" s="238"/>
      <c r="AO87" s="238"/>
      <c r="AP87" s="238"/>
      <c r="AQ87" s="238"/>
      <c r="AR87" s="238"/>
      <c r="AS87" s="238"/>
      <c r="AT87" s="238"/>
      <c r="AU87" s="238"/>
      <c r="AV87" s="238"/>
      <c r="AW87" s="238"/>
      <c r="AX87" s="238"/>
      <c r="AY87" s="238"/>
      <c r="AZ87" s="238"/>
      <c r="BA87" s="238"/>
      <c r="BB87" s="238"/>
      <c r="BC87" s="238"/>
      <c r="BD87" s="238"/>
      <c r="BE87" s="238"/>
      <c r="BF87" s="238"/>
      <c r="BG87" s="240">
        <v>1630</v>
      </c>
      <c r="BH87" s="238"/>
      <c r="BI87" s="238"/>
      <c r="BJ87" s="238"/>
      <c r="BK87" s="238"/>
      <c r="BL87" s="238"/>
      <c r="BM87" s="238"/>
      <c r="BN87" s="238"/>
      <c r="BO87" s="238"/>
      <c r="BP87" s="238"/>
      <c r="BQ87" s="238"/>
      <c r="BR87" s="238"/>
      <c r="BS87" s="240">
        <v>1655</v>
      </c>
    </row>
    <row r="88" spans="1:71" ht="11.1" customHeight="1" x14ac:dyDescent="0.2">
      <c r="A88" s="237" t="s">
        <v>387</v>
      </c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8"/>
      <c r="AG88" s="238"/>
      <c r="AH88" s="238"/>
      <c r="AI88" s="238"/>
      <c r="AJ88" s="238"/>
      <c r="AK88" s="238"/>
      <c r="AL88" s="238"/>
      <c r="AM88" s="238"/>
      <c r="AN88" s="238"/>
      <c r="AO88" s="238"/>
      <c r="AP88" s="238"/>
      <c r="AQ88" s="238"/>
      <c r="AR88" s="238"/>
      <c r="AS88" s="238"/>
      <c r="AT88" s="238"/>
      <c r="AU88" s="238"/>
      <c r="AV88" s="238"/>
      <c r="AW88" s="238"/>
      <c r="AX88" s="238"/>
      <c r="AY88" s="238"/>
      <c r="AZ88" s="238"/>
      <c r="BA88" s="238"/>
      <c r="BB88" s="238"/>
      <c r="BC88" s="238"/>
      <c r="BD88" s="238"/>
      <c r="BE88" s="238"/>
      <c r="BF88" s="238"/>
      <c r="BG88" s="238"/>
      <c r="BH88" s="238"/>
      <c r="BI88" s="238"/>
      <c r="BJ88" s="238"/>
      <c r="BK88" s="238"/>
      <c r="BL88" s="238"/>
      <c r="BM88" s="238"/>
      <c r="BN88" s="238"/>
      <c r="BO88" s="238"/>
      <c r="BP88" s="238"/>
      <c r="BQ88" s="238"/>
      <c r="BR88" s="238"/>
      <c r="BS88" s="240">
        <v>12432</v>
      </c>
    </row>
    <row r="89" spans="1:71" ht="11.1" customHeight="1" x14ac:dyDescent="0.2">
      <c r="A89" s="237" t="s">
        <v>406</v>
      </c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8"/>
      <c r="AF89" s="238"/>
      <c r="AG89" s="238"/>
      <c r="AH89" s="238"/>
      <c r="AI89" s="238"/>
      <c r="AJ89" s="238"/>
      <c r="AK89" s="238"/>
      <c r="AL89" s="238"/>
      <c r="AM89" s="238"/>
      <c r="AN89" s="238"/>
      <c r="AO89" s="238"/>
      <c r="AP89" s="238"/>
      <c r="AQ89" s="238"/>
      <c r="AR89" s="238"/>
      <c r="AS89" s="238"/>
      <c r="AT89" s="238"/>
      <c r="AU89" s="238"/>
      <c r="AV89" s="238"/>
      <c r="AW89" s="238"/>
      <c r="AX89" s="238"/>
      <c r="AY89" s="238"/>
      <c r="AZ89" s="238"/>
      <c r="BA89" s="238"/>
      <c r="BB89" s="238"/>
      <c r="BC89" s="238"/>
      <c r="BD89" s="238"/>
      <c r="BE89" s="238"/>
      <c r="BF89" s="238"/>
      <c r="BG89" s="240">
        <v>21843</v>
      </c>
      <c r="BH89" s="238"/>
      <c r="BI89" s="238"/>
      <c r="BJ89" s="238"/>
      <c r="BK89" s="238"/>
      <c r="BL89" s="238"/>
      <c r="BM89" s="238"/>
      <c r="BN89" s="238"/>
      <c r="BO89" s="238"/>
      <c r="BP89" s="238"/>
      <c r="BQ89" s="238"/>
      <c r="BR89" s="238"/>
      <c r="BS89" s="240">
        <v>19313</v>
      </c>
    </row>
    <row r="90" spans="1:71" ht="11.1" customHeight="1" x14ac:dyDescent="0.2">
      <c r="A90" s="237" t="s">
        <v>398</v>
      </c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8"/>
      <c r="AG90" s="238"/>
      <c r="AH90" s="238"/>
      <c r="AI90" s="238"/>
      <c r="AJ90" s="238"/>
      <c r="AK90" s="238"/>
      <c r="AL90" s="238"/>
      <c r="AM90" s="238"/>
      <c r="AN90" s="238"/>
      <c r="AO90" s="238"/>
      <c r="AP90" s="238"/>
      <c r="AQ90" s="238"/>
      <c r="AR90" s="238"/>
      <c r="AS90" s="238"/>
      <c r="AT90" s="238"/>
      <c r="AU90" s="238"/>
      <c r="AV90" s="238"/>
      <c r="AW90" s="238"/>
      <c r="AX90" s="238"/>
      <c r="AY90" s="238"/>
      <c r="AZ90" s="238"/>
      <c r="BA90" s="238"/>
      <c r="BB90" s="238"/>
      <c r="BC90" s="238"/>
      <c r="BD90" s="238"/>
      <c r="BE90" s="238"/>
      <c r="BF90" s="238"/>
      <c r="BG90" s="240">
        <v>5123</v>
      </c>
      <c r="BH90" s="238"/>
      <c r="BI90" s="238"/>
      <c r="BJ90" s="238"/>
      <c r="BK90" s="238"/>
      <c r="BL90" s="238"/>
      <c r="BM90" s="238"/>
      <c r="BN90" s="238"/>
      <c r="BO90" s="238"/>
      <c r="BP90" s="238"/>
      <c r="BQ90" s="238"/>
      <c r="BR90" s="238"/>
      <c r="BS90" s="240">
        <v>1851</v>
      </c>
    </row>
    <row r="91" spans="1:71" ht="11.1" customHeight="1" x14ac:dyDescent="0.2">
      <c r="A91" s="237" t="s">
        <v>407</v>
      </c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38"/>
      <c r="Z91" s="238"/>
      <c r="AA91" s="238"/>
      <c r="AB91" s="238"/>
      <c r="AC91" s="238"/>
      <c r="AD91" s="238"/>
      <c r="AE91" s="238"/>
      <c r="AF91" s="238"/>
      <c r="AG91" s="238"/>
      <c r="AH91" s="238"/>
      <c r="AI91" s="238"/>
      <c r="AJ91" s="238"/>
      <c r="AK91" s="238"/>
      <c r="AL91" s="238"/>
      <c r="AM91" s="238"/>
      <c r="AN91" s="238"/>
      <c r="AO91" s="238"/>
      <c r="AP91" s="238"/>
      <c r="AQ91" s="238"/>
      <c r="AR91" s="238"/>
      <c r="AS91" s="238"/>
      <c r="AT91" s="238"/>
      <c r="AU91" s="238"/>
      <c r="AV91" s="238"/>
      <c r="AW91" s="238"/>
      <c r="AX91" s="238"/>
      <c r="AY91" s="238"/>
      <c r="AZ91" s="238"/>
      <c r="BA91" s="238"/>
      <c r="BB91" s="238"/>
      <c r="BC91" s="238"/>
      <c r="BD91" s="238"/>
      <c r="BE91" s="238"/>
      <c r="BF91" s="238"/>
      <c r="BG91" s="239">
        <v>99</v>
      </c>
      <c r="BH91" s="238"/>
      <c r="BI91" s="238"/>
      <c r="BJ91" s="238"/>
      <c r="BK91" s="238"/>
      <c r="BL91" s="238"/>
      <c r="BM91" s="238"/>
      <c r="BN91" s="238"/>
      <c r="BO91" s="238"/>
      <c r="BP91" s="238"/>
      <c r="BQ91" s="238"/>
      <c r="BR91" s="238"/>
      <c r="BS91" s="239">
        <v>198</v>
      </c>
    </row>
    <row r="92" spans="1:71" ht="11.1" customHeight="1" x14ac:dyDescent="0.2">
      <c r="A92" s="237" t="s">
        <v>382</v>
      </c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8"/>
      <c r="AH92" s="238"/>
      <c r="AI92" s="238"/>
      <c r="AJ92" s="238"/>
      <c r="AK92" s="238"/>
      <c r="AL92" s="238"/>
      <c r="AM92" s="238"/>
      <c r="AN92" s="238"/>
      <c r="AO92" s="238"/>
      <c r="AP92" s="238"/>
      <c r="AQ92" s="238"/>
      <c r="AR92" s="238"/>
      <c r="AS92" s="238"/>
      <c r="AT92" s="238"/>
      <c r="AU92" s="238"/>
      <c r="AV92" s="238"/>
      <c r="AW92" s="238"/>
      <c r="AX92" s="238"/>
      <c r="AY92" s="238"/>
      <c r="AZ92" s="238"/>
      <c r="BA92" s="238"/>
      <c r="BB92" s="238"/>
      <c r="BC92" s="238"/>
      <c r="BD92" s="238"/>
      <c r="BE92" s="238"/>
      <c r="BF92" s="238"/>
      <c r="BG92" s="240">
        <v>2905</v>
      </c>
      <c r="BH92" s="238"/>
      <c r="BI92" s="238"/>
      <c r="BJ92" s="238"/>
      <c r="BK92" s="238"/>
      <c r="BL92" s="238"/>
      <c r="BM92" s="238"/>
      <c r="BN92" s="238"/>
      <c r="BO92" s="238"/>
      <c r="BP92" s="238"/>
      <c r="BQ92" s="238"/>
      <c r="BR92" s="238"/>
      <c r="BS92" s="240">
        <v>4463</v>
      </c>
    </row>
    <row r="93" spans="1:71" ht="11.1" customHeight="1" x14ac:dyDescent="0.2">
      <c r="A93" s="237" t="s">
        <v>408</v>
      </c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38"/>
      <c r="Z93" s="238"/>
      <c r="AA93" s="238"/>
      <c r="AB93" s="238"/>
      <c r="AC93" s="238"/>
      <c r="AD93" s="238"/>
      <c r="AE93" s="238"/>
      <c r="AF93" s="238"/>
      <c r="AG93" s="238"/>
      <c r="AH93" s="238"/>
      <c r="AI93" s="238"/>
      <c r="AJ93" s="238"/>
      <c r="AK93" s="238"/>
      <c r="AL93" s="238"/>
      <c r="AM93" s="238"/>
      <c r="AN93" s="238"/>
      <c r="AO93" s="238"/>
      <c r="AP93" s="238"/>
      <c r="AQ93" s="238"/>
      <c r="AR93" s="238"/>
      <c r="AS93" s="238"/>
      <c r="AT93" s="238"/>
      <c r="AU93" s="238"/>
      <c r="AV93" s="238"/>
      <c r="AW93" s="238"/>
      <c r="AX93" s="238"/>
      <c r="AY93" s="238"/>
      <c r="AZ93" s="238"/>
      <c r="BA93" s="238"/>
      <c r="BB93" s="238"/>
      <c r="BC93" s="238"/>
      <c r="BD93" s="238"/>
      <c r="BE93" s="238"/>
      <c r="BF93" s="238"/>
      <c r="BG93" s="239">
        <v>631</v>
      </c>
      <c r="BH93" s="238"/>
      <c r="BI93" s="238"/>
      <c r="BJ93" s="238"/>
      <c r="BK93" s="238"/>
      <c r="BL93" s="238"/>
      <c r="BM93" s="238"/>
      <c r="BN93" s="238"/>
      <c r="BO93" s="238"/>
      <c r="BP93" s="238"/>
      <c r="BQ93" s="238"/>
      <c r="BR93" s="238"/>
      <c r="BS93" s="239">
        <v>246</v>
      </c>
    </row>
    <row r="94" spans="1:71" ht="11.1" customHeight="1" x14ac:dyDescent="0.2">
      <c r="A94" s="237" t="s">
        <v>409</v>
      </c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8"/>
      <c r="AG94" s="238"/>
      <c r="AH94" s="238"/>
      <c r="AI94" s="238"/>
      <c r="AJ94" s="238"/>
      <c r="AK94" s="238"/>
      <c r="AL94" s="238"/>
      <c r="AM94" s="238"/>
      <c r="AN94" s="238"/>
      <c r="AO94" s="238"/>
      <c r="AP94" s="238"/>
      <c r="AQ94" s="238"/>
      <c r="AR94" s="238"/>
      <c r="AS94" s="238"/>
      <c r="AT94" s="238"/>
      <c r="AU94" s="238"/>
      <c r="AV94" s="238"/>
      <c r="AW94" s="238"/>
      <c r="AX94" s="238"/>
      <c r="AY94" s="238"/>
      <c r="AZ94" s="238"/>
      <c r="BA94" s="238"/>
      <c r="BB94" s="238"/>
      <c r="BC94" s="238"/>
      <c r="BD94" s="238"/>
      <c r="BE94" s="238"/>
      <c r="BF94" s="238"/>
      <c r="BG94" s="240">
        <v>2342</v>
      </c>
      <c r="BH94" s="238"/>
      <c r="BI94" s="238"/>
      <c r="BJ94" s="238"/>
      <c r="BK94" s="238"/>
      <c r="BL94" s="238"/>
      <c r="BM94" s="238"/>
      <c r="BN94" s="238"/>
      <c r="BO94" s="238"/>
      <c r="BP94" s="238"/>
      <c r="BQ94" s="238"/>
      <c r="BR94" s="238"/>
      <c r="BS94" s="240">
        <v>2016</v>
      </c>
    </row>
    <row r="95" spans="1:71" ht="11.1" customHeight="1" x14ac:dyDescent="0.2">
      <c r="A95" s="237" t="s">
        <v>384</v>
      </c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8"/>
      <c r="AH95" s="238"/>
      <c r="AI95" s="238"/>
      <c r="AJ95" s="238"/>
      <c r="AK95" s="238"/>
      <c r="AL95" s="238"/>
      <c r="AM95" s="238"/>
      <c r="AN95" s="238"/>
      <c r="AO95" s="238"/>
      <c r="AP95" s="238"/>
      <c r="AQ95" s="238"/>
      <c r="AR95" s="238"/>
      <c r="AS95" s="238"/>
      <c r="AT95" s="238"/>
      <c r="AU95" s="238"/>
      <c r="AV95" s="238"/>
      <c r="AW95" s="238"/>
      <c r="AX95" s="238"/>
      <c r="AY95" s="238"/>
      <c r="AZ95" s="238"/>
      <c r="BA95" s="238"/>
      <c r="BB95" s="238"/>
      <c r="BC95" s="238"/>
      <c r="BD95" s="238"/>
      <c r="BE95" s="238"/>
      <c r="BF95" s="238"/>
      <c r="BG95" s="240">
        <v>1789</v>
      </c>
      <c r="BH95" s="238"/>
      <c r="BI95" s="238"/>
      <c r="BJ95" s="238"/>
      <c r="BK95" s="238"/>
      <c r="BL95" s="238"/>
      <c r="BM95" s="238"/>
      <c r="BN95" s="238"/>
      <c r="BO95" s="238"/>
      <c r="BP95" s="238"/>
      <c r="BQ95" s="238"/>
      <c r="BR95" s="238"/>
      <c r="BS95" s="239">
        <v>343</v>
      </c>
    </row>
    <row r="96" spans="1:71" ht="11.1" customHeight="1" x14ac:dyDescent="0.2">
      <c r="A96" s="237" t="s">
        <v>410</v>
      </c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8"/>
      <c r="AH96" s="238"/>
      <c r="AI96" s="238"/>
      <c r="AJ96" s="238"/>
      <c r="AK96" s="238"/>
      <c r="AL96" s="238"/>
      <c r="AM96" s="238"/>
      <c r="AN96" s="238"/>
      <c r="AO96" s="238"/>
      <c r="AP96" s="238"/>
      <c r="AQ96" s="238"/>
      <c r="AR96" s="238"/>
      <c r="AS96" s="238"/>
      <c r="AT96" s="238"/>
      <c r="AU96" s="238"/>
      <c r="AV96" s="238"/>
      <c r="AW96" s="238"/>
      <c r="AX96" s="238"/>
      <c r="AY96" s="238"/>
      <c r="AZ96" s="238"/>
      <c r="BA96" s="238"/>
      <c r="BB96" s="238"/>
      <c r="BC96" s="238"/>
      <c r="BD96" s="238"/>
      <c r="BE96" s="238"/>
      <c r="BF96" s="238"/>
      <c r="BG96" s="239">
        <v>367</v>
      </c>
      <c r="BH96" s="238"/>
      <c r="BI96" s="238"/>
      <c r="BJ96" s="238"/>
      <c r="BK96" s="238"/>
      <c r="BL96" s="238"/>
      <c r="BM96" s="238"/>
      <c r="BN96" s="238"/>
      <c r="BO96" s="238"/>
      <c r="BP96" s="238"/>
      <c r="BQ96" s="238"/>
      <c r="BR96" s="238"/>
      <c r="BS96" s="239">
        <v>140</v>
      </c>
    </row>
    <row r="97" spans="1:71" ht="11.1" customHeight="1" x14ac:dyDescent="0.2">
      <c r="A97" s="237" t="s">
        <v>206</v>
      </c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  <c r="X97" s="238"/>
      <c r="Y97" s="238"/>
      <c r="Z97" s="238"/>
      <c r="AA97" s="238"/>
      <c r="AB97" s="238"/>
      <c r="AC97" s="238"/>
      <c r="AD97" s="238"/>
      <c r="AE97" s="238"/>
      <c r="AF97" s="238"/>
      <c r="AG97" s="238"/>
      <c r="AH97" s="238"/>
      <c r="AI97" s="238"/>
      <c r="AJ97" s="238"/>
      <c r="AK97" s="238"/>
      <c r="AL97" s="238"/>
      <c r="AM97" s="238"/>
      <c r="AN97" s="238"/>
      <c r="AO97" s="238"/>
      <c r="AP97" s="238"/>
      <c r="AQ97" s="238"/>
      <c r="AR97" s="238"/>
      <c r="AS97" s="238"/>
      <c r="AT97" s="238"/>
      <c r="AU97" s="238"/>
      <c r="AV97" s="238"/>
      <c r="AW97" s="238"/>
      <c r="AX97" s="238"/>
      <c r="AY97" s="238"/>
      <c r="AZ97" s="238"/>
      <c r="BA97" s="238"/>
      <c r="BB97" s="238"/>
      <c r="BC97" s="238"/>
      <c r="BD97" s="238"/>
      <c r="BE97" s="238"/>
      <c r="BF97" s="238"/>
      <c r="BG97" s="240">
        <v>2398</v>
      </c>
      <c r="BH97" s="238"/>
      <c r="BI97" s="238"/>
      <c r="BJ97" s="238"/>
      <c r="BK97" s="238"/>
      <c r="BL97" s="238"/>
      <c r="BM97" s="238"/>
      <c r="BN97" s="238"/>
      <c r="BO97" s="238"/>
      <c r="BP97" s="238"/>
      <c r="BQ97" s="238"/>
      <c r="BR97" s="238"/>
      <c r="BS97" s="239">
        <v>957</v>
      </c>
    </row>
    <row r="98" spans="1:71" ht="11.1" customHeight="1" x14ac:dyDescent="0.2">
      <c r="A98" s="237" t="s">
        <v>411</v>
      </c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8"/>
      <c r="AH98" s="238"/>
      <c r="AI98" s="238"/>
      <c r="AJ98" s="238"/>
      <c r="AK98" s="238"/>
      <c r="AL98" s="238"/>
      <c r="AM98" s="238"/>
      <c r="AN98" s="238"/>
      <c r="AO98" s="238"/>
      <c r="AP98" s="238"/>
      <c r="AQ98" s="238"/>
      <c r="AR98" s="238"/>
      <c r="AS98" s="238"/>
      <c r="AT98" s="238"/>
      <c r="AU98" s="238"/>
      <c r="AV98" s="238"/>
      <c r="AW98" s="238"/>
      <c r="AX98" s="238"/>
      <c r="AY98" s="238"/>
      <c r="AZ98" s="238"/>
      <c r="BA98" s="238"/>
      <c r="BB98" s="238"/>
      <c r="BC98" s="238"/>
      <c r="BD98" s="238"/>
      <c r="BE98" s="238"/>
      <c r="BF98" s="238"/>
      <c r="BG98" s="239">
        <v>359</v>
      </c>
      <c r="BH98" s="238"/>
      <c r="BI98" s="238"/>
      <c r="BJ98" s="238"/>
      <c r="BK98" s="238"/>
      <c r="BL98" s="238"/>
      <c r="BM98" s="238"/>
      <c r="BN98" s="238"/>
      <c r="BO98" s="238"/>
      <c r="BP98" s="238"/>
      <c r="BQ98" s="238"/>
      <c r="BR98" s="238"/>
      <c r="BS98" s="239">
        <v>910</v>
      </c>
    </row>
    <row r="99" spans="1:71" ht="11.1" customHeight="1" x14ac:dyDescent="0.2">
      <c r="A99" s="237" t="s">
        <v>412</v>
      </c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  <c r="X99" s="238"/>
      <c r="Y99" s="238"/>
      <c r="Z99" s="238"/>
      <c r="AA99" s="238"/>
      <c r="AB99" s="238"/>
      <c r="AC99" s="238"/>
      <c r="AD99" s="238"/>
      <c r="AE99" s="238"/>
      <c r="AF99" s="238"/>
      <c r="AG99" s="238"/>
      <c r="AH99" s="238"/>
      <c r="AI99" s="238"/>
      <c r="AJ99" s="238"/>
      <c r="AK99" s="238"/>
      <c r="AL99" s="238"/>
      <c r="AM99" s="238"/>
      <c r="AN99" s="238"/>
      <c r="AO99" s="238"/>
      <c r="AP99" s="238"/>
      <c r="AQ99" s="238"/>
      <c r="AR99" s="238"/>
      <c r="AS99" s="238"/>
      <c r="AT99" s="238"/>
      <c r="AU99" s="238"/>
      <c r="AV99" s="238"/>
      <c r="AW99" s="238"/>
      <c r="AX99" s="238"/>
      <c r="AY99" s="238"/>
      <c r="AZ99" s="238"/>
      <c r="BA99" s="238"/>
      <c r="BB99" s="238"/>
      <c r="BC99" s="238"/>
      <c r="BD99" s="238"/>
      <c r="BE99" s="238"/>
      <c r="BF99" s="238"/>
      <c r="BG99" s="239">
        <v>776</v>
      </c>
      <c r="BH99" s="238"/>
      <c r="BI99" s="238"/>
      <c r="BJ99" s="238"/>
      <c r="BK99" s="238"/>
      <c r="BL99" s="238"/>
      <c r="BM99" s="238"/>
      <c r="BN99" s="238"/>
      <c r="BO99" s="238"/>
      <c r="BP99" s="238"/>
      <c r="BQ99" s="238"/>
      <c r="BR99" s="238"/>
      <c r="BS99" s="240">
        <v>1904</v>
      </c>
    </row>
    <row r="100" spans="1:71" ht="11.1" customHeight="1" x14ac:dyDescent="0.2">
      <c r="A100" s="237" t="s">
        <v>386</v>
      </c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8"/>
      <c r="AG100" s="238"/>
      <c r="AH100" s="238"/>
      <c r="AI100" s="238"/>
      <c r="AJ100" s="238"/>
      <c r="AK100" s="238"/>
      <c r="AL100" s="238"/>
      <c r="AM100" s="238"/>
      <c r="AN100" s="238"/>
      <c r="AO100" s="238"/>
      <c r="AP100" s="238"/>
      <c r="AQ100" s="238"/>
      <c r="AR100" s="238"/>
      <c r="AS100" s="238"/>
      <c r="AT100" s="238"/>
      <c r="AU100" s="238"/>
      <c r="AV100" s="238"/>
      <c r="AW100" s="238"/>
      <c r="AX100" s="238"/>
      <c r="AY100" s="238"/>
      <c r="AZ100" s="238"/>
      <c r="BA100" s="238"/>
      <c r="BB100" s="238"/>
      <c r="BC100" s="238"/>
      <c r="BD100" s="238"/>
      <c r="BE100" s="238"/>
      <c r="BF100" s="238"/>
      <c r="BG100" s="240">
        <v>3209</v>
      </c>
      <c r="BH100" s="238"/>
      <c r="BI100" s="238"/>
      <c r="BJ100" s="238"/>
      <c r="BK100" s="238"/>
      <c r="BL100" s="238"/>
      <c r="BM100" s="238"/>
      <c r="BN100" s="238"/>
      <c r="BO100" s="238"/>
      <c r="BP100" s="238"/>
      <c r="BQ100" s="238"/>
      <c r="BR100" s="238"/>
      <c r="BS100" s="240">
        <v>2001</v>
      </c>
    </row>
    <row r="101" spans="1:71" ht="11.1" customHeight="1" x14ac:dyDescent="0.2">
      <c r="A101" s="237" t="s">
        <v>413</v>
      </c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  <c r="X101" s="238"/>
      <c r="Y101" s="238"/>
      <c r="Z101" s="238"/>
      <c r="AA101" s="238"/>
      <c r="AB101" s="238"/>
      <c r="AC101" s="238"/>
      <c r="AD101" s="238"/>
      <c r="AE101" s="238"/>
      <c r="AF101" s="238"/>
      <c r="AG101" s="238"/>
      <c r="AH101" s="238"/>
      <c r="AI101" s="238"/>
      <c r="AJ101" s="238"/>
      <c r="AK101" s="238"/>
      <c r="AL101" s="238"/>
      <c r="AM101" s="238"/>
      <c r="AN101" s="238"/>
      <c r="AO101" s="238"/>
      <c r="AP101" s="238"/>
      <c r="AQ101" s="238"/>
      <c r="AR101" s="238"/>
      <c r="AS101" s="238"/>
      <c r="AT101" s="238"/>
      <c r="AU101" s="238"/>
      <c r="AV101" s="238"/>
      <c r="AW101" s="238"/>
      <c r="AX101" s="238"/>
      <c r="AY101" s="238"/>
      <c r="AZ101" s="238"/>
      <c r="BA101" s="238"/>
      <c r="BB101" s="238"/>
      <c r="BC101" s="238"/>
      <c r="BD101" s="238"/>
      <c r="BE101" s="238"/>
      <c r="BF101" s="238"/>
      <c r="BG101" s="238"/>
      <c r="BH101" s="238"/>
      <c r="BI101" s="238"/>
      <c r="BJ101" s="238"/>
      <c r="BK101" s="238"/>
      <c r="BL101" s="238"/>
      <c r="BM101" s="238"/>
      <c r="BN101" s="238"/>
      <c r="BO101" s="238"/>
      <c r="BP101" s="238"/>
      <c r="BQ101" s="238"/>
      <c r="BR101" s="238"/>
      <c r="BS101" s="238"/>
    </row>
    <row r="102" spans="1:71" ht="11.1" customHeight="1" x14ac:dyDescent="0.2">
      <c r="A102" s="237" t="s">
        <v>414</v>
      </c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9">
        <v>80</v>
      </c>
      <c r="AB102" s="238"/>
      <c r="AC102" s="238"/>
      <c r="AD102" s="238"/>
      <c r="AE102" s="238"/>
      <c r="AF102" s="238"/>
      <c r="AG102" s="238"/>
      <c r="AH102" s="238"/>
      <c r="AI102" s="238"/>
      <c r="AJ102" s="238"/>
      <c r="AK102" s="238"/>
      <c r="AL102" s="238"/>
      <c r="AM102" s="238"/>
      <c r="AN102" s="238"/>
      <c r="AO102" s="238"/>
      <c r="AP102" s="238"/>
      <c r="AQ102" s="238"/>
      <c r="AR102" s="238"/>
      <c r="AS102" s="238"/>
      <c r="AT102" s="238"/>
      <c r="AU102" s="238"/>
      <c r="AV102" s="238"/>
      <c r="AW102" s="238"/>
      <c r="AX102" s="238"/>
      <c r="AY102" s="238"/>
      <c r="AZ102" s="238"/>
      <c r="BA102" s="238"/>
      <c r="BB102" s="238"/>
      <c r="BC102" s="238"/>
      <c r="BD102" s="238"/>
      <c r="BE102" s="238"/>
      <c r="BF102" s="238"/>
      <c r="BG102" s="238"/>
      <c r="BH102" s="238"/>
      <c r="BI102" s="238"/>
      <c r="BJ102" s="238"/>
      <c r="BK102" s="238"/>
      <c r="BL102" s="238"/>
      <c r="BM102" s="238"/>
      <c r="BN102" s="238"/>
      <c r="BO102" s="238"/>
      <c r="BP102" s="238"/>
      <c r="BQ102" s="239">
        <v>4</v>
      </c>
      <c r="BR102" s="238"/>
      <c r="BS102" s="238"/>
    </row>
    <row r="103" spans="1:71" ht="11.1" customHeight="1" x14ac:dyDescent="0.2">
      <c r="A103" s="237" t="s">
        <v>415</v>
      </c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  <c r="X103" s="238"/>
      <c r="Y103" s="238"/>
      <c r="Z103" s="238"/>
      <c r="AA103" s="238"/>
      <c r="AB103" s="238"/>
      <c r="AC103" s="238"/>
      <c r="AD103" s="238"/>
      <c r="AE103" s="238"/>
      <c r="AF103" s="238"/>
      <c r="AG103" s="238"/>
      <c r="AH103" s="238"/>
      <c r="AI103" s="238"/>
      <c r="AJ103" s="238"/>
      <c r="AK103" s="238"/>
      <c r="AL103" s="238"/>
      <c r="AM103" s="238"/>
      <c r="AN103" s="238"/>
      <c r="AO103" s="238"/>
      <c r="AP103" s="238"/>
      <c r="AQ103" s="238"/>
      <c r="AR103" s="238"/>
      <c r="AS103" s="238"/>
      <c r="AT103" s="238"/>
      <c r="AU103" s="238"/>
      <c r="AV103" s="238"/>
      <c r="AW103" s="238"/>
      <c r="AX103" s="238"/>
      <c r="AY103" s="238"/>
      <c r="AZ103" s="238"/>
      <c r="BA103" s="238"/>
      <c r="BB103" s="238"/>
      <c r="BC103" s="238"/>
      <c r="BD103" s="238"/>
      <c r="BE103" s="238"/>
      <c r="BF103" s="238"/>
      <c r="BG103" s="238"/>
      <c r="BH103" s="238"/>
      <c r="BI103" s="238"/>
      <c r="BJ103" s="238"/>
      <c r="BK103" s="238"/>
      <c r="BL103" s="238"/>
      <c r="BM103" s="238"/>
      <c r="BN103" s="238"/>
      <c r="BO103" s="238"/>
      <c r="BP103" s="238"/>
      <c r="BQ103" s="238"/>
      <c r="BR103" s="238"/>
      <c r="BS103" s="238"/>
    </row>
    <row r="104" spans="1:71" ht="11.1" customHeight="1" x14ac:dyDescent="0.2">
      <c r="A104" s="237" t="s">
        <v>416</v>
      </c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8"/>
      <c r="AG104" s="238"/>
      <c r="AH104" s="238"/>
      <c r="AI104" s="238"/>
      <c r="AJ104" s="238"/>
      <c r="AK104" s="238"/>
      <c r="AL104" s="238"/>
      <c r="AM104" s="238"/>
      <c r="AN104" s="238"/>
      <c r="AO104" s="238"/>
      <c r="AP104" s="238"/>
      <c r="AQ104" s="238"/>
      <c r="AR104" s="238"/>
      <c r="AS104" s="238"/>
      <c r="AT104" s="238"/>
      <c r="AU104" s="238"/>
      <c r="AV104" s="238"/>
      <c r="AW104" s="238"/>
      <c r="AX104" s="238"/>
      <c r="AY104" s="238"/>
      <c r="AZ104" s="238"/>
      <c r="BA104" s="238"/>
      <c r="BB104" s="238"/>
      <c r="BC104" s="238"/>
      <c r="BD104" s="238"/>
      <c r="BE104" s="238"/>
      <c r="BF104" s="238"/>
      <c r="BG104" s="240">
        <v>56766</v>
      </c>
      <c r="BH104" s="238"/>
      <c r="BI104" s="238"/>
      <c r="BJ104" s="238"/>
      <c r="BK104" s="238"/>
      <c r="BL104" s="238"/>
      <c r="BM104" s="238"/>
      <c r="BN104" s="238"/>
      <c r="BO104" s="238"/>
      <c r="BP104" s="238"/>
      <c r="BQ104" s="238"/>
      <c r="BR104" s="238"/>
      <c r="BS104" s="240">
        <v>183025</v>
      </c>
    </row>
    <row r="105" spans="1:71" ht="11.1" customHeight="1" x14ac:dyDescent="0.2">
      <c r="A105" s="237" t="s">
        <v>417</v>
      </c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238"/>
      <c r="AC105" s="238"/>
      <c r="AD105" s="238"/>
      <c r="AE105" s="238"/>
      <c r="AF105" s="238"/>
      <c r="AG105" s="238"/>
      <c r="AH105" s="238"/>
      <c r="AI105" s="238"/>
      <c r="AJ105" s="238"/>
      <c r="AK105" s="238"/>
      <c r="AL105" s="238"/>
      <c r="AM105" s="238"/>
      <c r="AN105" s="238"/>
      <c r="AO105" s="238"/>
      <c r="AP105" s="238"/>
      <c r="AQ105" s="238"/>
      <c r="AR105" s="238"/>
      <c r="AS105" s="238"/>
      <c r="AT105" s="238"/>
      <c r="AU105" s="238"/>
      <c r="AV105" s="238"/>
      <c r="AW105" s="238"/>
      <c r="AX105" s="238"/>
      <c r="AY105" s="238"/>
      <c r="AZ105" s="240">
        <v>7500</v>
      </c>
      <c r="BA105" s="238"/>
      <c r="BB105" s="240">
        <v>16500</v>
      </c>
      <c r="BC105" s="238"/>
      <c r="BD105" s="238"/>
      <c r="BE105" s="238"/>
      <c r="BF105" s="240">
        <v>7500</v>
      </c>
      <c r="BG105" s="238"/>
      <c r="BH105" s="238"/>
      <c r="BI105" s="238"/>
      <c r="BJ105" s="238"/>
      <c r="BK105" s="238"/>
      <c r="BL105" s="238"/>
      <c r="BM105" s="238"/>
      <c r="BN105" s="238"/>
      <c r="BO105" s="238"/>
      <c r="BP105" s="238"/>
      <c r="BQ105" s="238"/>
      <c r="BR105" s="240">
        <v>14579</v>
      </c>
      <c r="BS105" s="238"/>
    </row>
    <row r="106" spans="1:71" ht="11.1" customHeight="1" x14ac:dyDescent="0.2">
      <c r="A106" s="237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8"/>
      <c r="AG106" s="238"/>
      <c r="AH106" s="238"/>
      <c r="AI106" s="238"/>
      <c r="AJ106" s="238"/>
      <c r="AK106" s="238"/>
      <c r="AL106" s="238"/>
      <c r="AM106" s="238"/>
      <c r="AN106" s="238"/>
      <c r="AO106" s="238"/>
      <c r="AP106" s="238"/>
      <c r="AQ106" s="238"/>
      <c r="AR106" s="238"/>
      <c r="AS106" s="238"/>
      <c r="AT106" s="238"/>
      <c r="AU106" s="238"/>
      <c r="AV106" s="238"/>
      <c r="AW106" s="238"/>
      <c r="AX106" s="238"/>
      <c r="AY106" s="238"/>
      <c r="AZ106" s="238"/>
      <c r="BA106" s="238"/>
      <c r="BB106" s="238"/>
      <c r="BC106" s="238"/>
      <c r="BD106" s="238"/>
      <c r="BE106" s="238"/>
      <c r="BF106" s="238"/>
      <c r="BG106" s="238"/>
      <c r="BH106" s="238"/>
      <c r="BI106" s="238"/>
      <c r="BJ106" s="238"/>
      <c r="BK106" s="238"/>
      <c r="BL106" s="238"/>
      <c r="BM106" s="238"/>
      <c r="BN106" s="238"/>
      <c r="BO106" s="238"/>
      <c r="BP106" s="238"/>
      <c r="BQ106" s="238"/>
      <c r="BR106" s="238"/>
      <c r="BS106" s="238"/>
    </row>
    <row r="107" spans="1:71" s="236" customFormat="1" ht="21.95" customHeight="1" x14ac:dyDescent="0.2">
      <c r="A107" s="241" t="s">
        <v>418</v>
      </c>
      <c r="B107" s="234"/>
      <c r="C107" s="234"/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234"/>
      <c r="BF107" s="234"/>
      <c r="BG107" s="233">
        <v>39558</v>
      </c>
      <c r="BH107" s="234"/>
      <c r="BI107" s="234"/>
      <c r="BJ107" s="234"/>
      <c r="BK107" s="234"/>
      <c r="BL107" s="234"/>
      <c r="BM107" s="234"/>
      <c r="BN107" s="234"/>
      <c r="BO107" s="234"/>
      <c r="BP107" s="234"/>
      <c r="BQ107" s="234"/>
      <c r="BR107" s="234"/>
      <c r="BS107" s="233">
        <v>60861</v>
      </c>
    </row>
    <row r="108" spans="1:71" ht="11.1" customHeight="1" x14ac:dyDescent="0.2">
      <c r="A108" s="237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8"/>
      <c r="AG108" s="238"/>
      <c r="AH108" s="238"/>
      <c r="AI108" s="238"/>
      <c r="AJ108" s="238"/>
      <c r="AK108" s="238"/>
      <c r="AL108" s="238"/>
      <c r="AM108" s="238"/>
      <c r="AN108" s="238"/>
      <c r="AO108" s="238"/>
      <c r="AP108" s="238"/>
      <c r="AQ108" s="238"/>
      <c r="AR108" s="238"/>
      <c r="AS108" s="238"/>
      <c r="AT108" s="238"/>
      <c r="AU108" s="238"/>
      <c r="AV108" s="238"/>
      <c r="AW108" s="238"/>
      <c r="AX108" s="238"/>
      <c r="AY108" s="238"/>
      <c r="AZ108" s="238"/>
      <c r="BA108" s="238"/>
      <c r="BB108" s="238"/>
      <c r="BC108" s="238"/>
      <c r="BD108" s="238"/>
      <c r="BE108" s="238"/>
      <c r="BF108" s="238"/>
      <c r="BG108" s="238"/>
      <c r="BH108" s="238"/>
      <c r="BI108" s="238"/>
      <c r="BJ108" s="238"/>
      <c r="BK108" s="238"/>
      <c r="BL108" s="238"/>
      <c r="BM108" s="238"/>
      <c r="BN108" s="238"/>
      <c r="BO108" s="238"/>
      <c r="BP108" s="238"/>
      <c r="BQ108" s="238"/>
      <c r="BR108" s="238"/>
      <c r="BS108" s="238"/>
    </row>
    <row r="109" spans="1:71" s="236" customFormat="1" ht="21.95" customHeight="1" x14ac:dyDescent="0.2">
      <c r="A109" s="241" t="s">
        <v>419</v>
      </c>
      <c r="B109" s="233">
        <f>SUM(B110:B127)</f>
        <v>0</v>
      </c>
      <c r="C109" s="233">
        <f t="shared" ref="C109:BN109" si="2">SUM(C110:C127)</f>
        <v>3039</v>
      </c>
      <c r="D109" s="233">
        <f t="shared" si="2"/>
        <v>0</v>
      </c>
      <c r="E109" s="233">
        <f t="shared" si="2"/>
        <v>1468</v>
      </c>
      <c r="F109" s="233">
        <f t="shared" si="2"/>
        <v>0</v>
      </c>
      <c r="G109" s="233">
        <f t="shared" si="2"/>
        <v>4737</v>
      </c>
      <c r="H109" s="233">
        <f t="shared" si="2"/>
        <v>0</v>
      </c>
      <c r="I109" s="233">
        <f t="shared" si="2"/>
        <v>5401</v>
      </c>
      <c r="J109" s="233">
        <f t="shared" si="2"/>
        <v>0</v>
      </c>
      <c r="K109" s="233">
        <f t="shared" si="2"/>
        <v>1731</v>
      </c>
      <c r="L109" s="233">
        <f t="shared" si="2"/>
        <v>0</v>
      </c>
      <c r="M109" s="233">
        <f t="shared" si="2"/>
        <v>9852</v>
      </c>
      <c r="N109" s="233">
        <f t="shared" si="2"/>
        <v>0</v>
      </c>
      <c r="O109" s="233">
        <f t="shared" si="2"/>
        <v>4914</v>
      </c>
      <c r="P109" s="233">
        <f t="shared" si="2"/>
        <v>0</v>
      </c>
      <c r="Q109" s="233">
        <f t="shared" si="2"/>
        <v>9880</v>
      </c>
      <c r="R109" s="233">
        <f t="shared" si="2"/>
        <v>0</v>
      </c>
      <c r="S109" s="233">
        <f t="shared" si="2"/>
        <v>1241</v>
      </c>
      <c r="T109" s="233">
        <f t="shared" si="2"/>
        <v>0</v>
      </c>
      <c r="U109" s="233">
        <f t="shared" si="2"/>
        <v>3800</v>
      </c>
      <c r="V109" s="233">
        <f t="shared" si="2"/>
        <v>0</v>
      </c>
      <c r="W109" s="233">
        <f t="shared" si="2"/>
        <v>9315</v>
      </c>
      <c r="X109" s="233">
        <f t="shared" si="2"/>
        <v>0</v>
      </c>
      <c r="Y109" s="233">
        <f t="shared" si="2"/>
        <v>1775</v>
      </c>
      <c r="Z109" s="233">
        <f t="shared" si="2"/>
        <v>0</v>
      </c>
      <c r="AA109" s="233">
        <f t="shared" si="2"/>
        <v>3530</v>
      </c>
      <c r="AB109" s="233">
        <f t="shared" si="2"/>
        <v>0</v>
      </c>
      <c r="AC109" s="233">
        <f t="shared" si="2"/>
        <v>4230</v>
      </c>
      <c r="AD109" s="233">
        <f t="shared" si="2"/>
        <v>0</v>
      </c>
      <c r="AE109" s="233">
        <f t="shared" si="2"/>
        <v>6292</v>
      </c>
      <c r="AF109" s="233">
        <f t="shared" si="2"/>
        <v>0</v>
      </c>
      <c r="AG109" s="233">
        <f t="shared" si="2"/>
        <v>4631</v>
      </c>
      <c r="AH109" s="233">
        <f t="shared" si="2"/>
        <v>0</v>
      </c>
      <c r="AI109" s="233">
        <f t="shared" si="2"/>
        <v>1535</v>
      </c>
      <c r="AJ109" s="233">
        <f t="shared" si="2"/>
        <v>0</v>
      </c>
      <c r="AK109" s="233">
        <f t="shared" si="2"/>
        <v>1351</v>
      </c>
      <c r="AL109" s="233">
        <f t="shared" si="2"/>
        <v>0</v>
      </c>
      <c r="AM109" s="233">
        <f t="shared" si="2"/>
        <v>187</v>
      </c>
      <c r="AN109" s="233">
        <f t="shared" si="2"/>
        <v>0</v>
      </c>
      <c r="AO109" s="233">
        <f t="shared" si="2"/>
        <v>1862</v>
      </c>
      <c r="AP109" s="233">
        <f t="shared" si="2"/>
        <v>0</v>
      </c>
      <c r="AQ109" s="233">
        <f t="shared" si="2"/>
        <v>6516</v>
      </c>
      <c r="AR109" s="233">
        <f t="shared" si="2"/>
        <v>0</v>
      </c>
      <c r="AS109" s="233">
        <f t="shared" si="2"/>
        <v>2782</v>
      </c>
      <c r="AT109" s="233">
        <f t="shared" si="2"/>
        <v>0</v>
      </c>
      <c r="AU109" s="233">
        <f t="shared" si="2"/>
        <v>0</v>
      </c>
      <c r="AV109" s="233">
        <f t="shared" si="2"/>
        <v>0</v>
      </c>
      <c r="AW109" s="233">
        <f t="shared" si="2"/>
        <v>691</v>
      </c>
      <c r="AX109" s="233">
        <f t="shared" si="2"/>
        <v>0</v>
      </c>
      <c r="AY109" s="233">
        <f t="shared" si="2"/>
        <v>5094</v>
      </c>
      <c r="AZ109" s="233">
        <f t="shared" si="2"/>
        <v>0</v>
      </c>
      <c r="BA109" s="233">
        <f t="shared" si="2"/>
        <v>0</v>
      </c>
      <c r="BB109" s="233">
        <f t="shared" si="2"/>
        <v>0</v>
      </c>
      <c r="BC109" s="233">
        <f t="shared" si="2"/>
        <v>0</v>
      </c>
      <c r="BD109" s="233">
        <f t="shared" si="2"/>
        <v>0</v>
      </c>
      <c r="BE109" s="233">
        <f t="shared" si="2"/>
        <v>5004</v>
      </c>
      <c r="BF109" s="233">
        <f t="shared" si="2"/>
        <v>374</v>
      </c>
      <c r="BG109" s="233">
        <f t="shared" si="2"/>
        <v>88941</v>
      </c>
      <c r="BH109" s="233">
        <f t="shared" si="2"/>
        <v>4766</v>
      </c>
      <c r="BI109" s="233">
        <f t="shared" si="2"/>
        <v>0</v>
      </c>
      <c r="BJ109" s="233">
        <f t="shared" si="2"/>
        <v>0</v>
      </c>
      <c r="BK109" s="233">
        <f t="shared" si="2"/>
        <v>0</v>
      </c>
      <c r="BL109" s="233">
        <f t="shared" si="2"/>
        <v>0</v>
      </c>
      <c r="BM109" s="233">
        <f t="shared" si="2"/>
        <v>4601</v>
      </c>
      <c r="BN109" s="233">
        <f t="shared" si="2"/>
        <v>0</v>
      </c>
      <c r="BO109" s="233">
        <f t="shared" ref="BO109:BS109" si="3">SUM(BO110:BO127)</f>
        <v>404</v>
      </c>
      <c r="BP109" s="233">
        <f t="shared" si="3"/>
        <v>0</v>
      </c>
      <c r="BQ109" s="233">
        <f t="shared" si="3"/>
        <v>727</v>
      </c>
      <c r="BR109" s="233">
        <f t="shared" si="3"/>
        <v>1135</v>
      </c>
      <c r="BS109" s="233">
        <f t="shared" si="3"/>
        <v>114961</v>
      </c>
    </row>
    <row r="110" spans="1:71" ht="11.1" customHeight="1" x14ac:dyDescent="0.2">
      <c r="A110" s="237" t="s">
        <v>405</v>
      </c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8"/>
      <c r="AG110" s="238"/>
      <c r="AH110" s="238"/>
      <c r="AI110" s="238"/>
      <c r="AJ110" s="238"/>
      <c r="AK110" s="238"/>
      <c r="AL110" s="238"/>
      <c r="AM110" s="238"/>
      <c r="AN110" s="238"/>
      <c r="AO110" s="238"/>
      <c r="AP110" s="238"/>
      <c r="AQ110" s="238"/>
      <c r="AR110" s="238"/>
      <c r="AS110" s="238"/>
      <c r="AT110" s="238"/>
      <c r="AU110" s="238"/>
      <c r="AV110" s="238"/>
      <c r="AW110" s="238"/>
      <c r="AX110" s="238"/>
      <c r="AY110" s="238"/>
      <c r="AZ110" s="238"/>
      <c r="BA110" s="238"/>
      <c r="BB110" s="238"/>
      <c r="BC110" s="238"/>
      <c r="BD110" s="238"/>
      <c r="BE110" s="239">
        <v>207</v>
      </c>
      <c r="BF110" s="238"/>
      <c r="BG110" s="240">
        <v>1762</v>
      </c>
      <c r="BH110" s="238"/>
      <c r="BI110" s="238"/>
      <c r="BJ110" s="238"/>
      <c r="BK110" s="238"/>
      <c r="BL110" s="238"/>
      <c r="BM110" s="238"/>
      <c r="BN110" s="238"/>
      <c r="BO110" s="238"/>
      <c r="BP110" s="238"/>
      <c r="BQ110" s="238"/>
      <c r="BR110" s="238"/>
      <c r="BS110" s="240">
        <v>1902</v>
      </c>
    </row>
    <row r="111" spans="1:71" ht="11.1" customHeight="1" x14ac:dyDescent="0.2">
      <c r="A111" s="237" t="s">
        <v>387</v>
      </c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8"/>
      <c r="U111" s="238"/>
      <c r="V111" s="238"/>
      <c r="W111" s="238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8"/>
      <c r="AY111" s="238"/>
      <c r="AZ111" s="238"/>
      <c r="BA111" s="238"/>
      <c r="BB111" s="238"/>
      <c r="BC111" s="238"/>
      <c r="BD111" s="238"/>
      <c r="BE111" s="239">
        <v>824</v>
      </c>
      <c r="BF111" s="238"/>
      <c r="BG111" s="238"/>
      <c r="BH111" s="238"/>
      <c r="BI111" s="238"/>
      <c r="BJ111" s="238"/>
      <c r="BK111" s="238"/>
      <c r="BL111" s="238"/>
      <c r="BM111" s="238"/>
      <c r="BN111" s="238"/>
      <c r="BO111" s="238"/>
      <c r="BP111" s="238"/>
      <c r="BQ111" s="238"/>
      <c r="BR111" s="238"/>
      <c r="BS111" s="240">
        <v>28321</v>
      </c>
    </row>
    <row r="112" spans="1:71" ht="11.1" customHeight="1" x14ac:dyDescent="0.2">
      <c r="A112" s="237" t="s">
        <v>406</v>
      </c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8"/>
      <c r="AG112" s="238"/>
      <c r="AH112" s="238"/>
      <c r="AI112" s="238"/>
      <c r="AJ112" s="238"/>
      <c r="AK112" s="238"/>
      <c r="AL112" s="238"/>
      <c r="AM112" s="238"/>
      <c r="AN112" s="238"/>
      <c r="AO112" s="238"/>
      <c r="AP112" s="238"/>
      <c r="AQ112" s="238"/>
      <c r="AR112" s="238"/>
      <c r="AS112" s="238"/>
      <c r="AT112" s="238"/>
      <c r="AU112" s="238"/>
      <c r="AV112" s="238"/>
      <c r="AW112" s="238"/>
      <c r="AX112" s="238"/>
      <c r="AY112" s="238"/>
      <c r="AZ112" s="238"/>
      <c r="BA112" s="238"/>
      <c r="BB112" s="238"/>
      <c r="BC112" s="238"/>
      <c r="BD112" s="238"/>
      <c r="BE112" s="239">
        <v>514</v>
      </c>
      <c r="BF112" s="239">
        <v>374</v>
      </c>
      <c r="BG112" s="240">
        <v>28181</v>
      </c>
      <c r="BH112" s="240">
        <v>4766</v>
      </c>
      <c r="BI112" s="238"/>
      <c r="BJ112" s="238"/>
      <c r="BK112" s="238"/>
      <c r="BL112" s="238"/>
      <c r="BM112" s="238"/>
      <c r="BN112" s="238"/>
      <c r="BO112" s="238"/>
      <c r="BP112" s="238"/>
      <c r="BQ112" s="238"/>
      <c r="BR112" s="239">
        <v>635</v>
      </c>
      <c r="BS112" s="240">
        <v>20074</v>
      </c>
    </row>
    <row r="113" spans="1:71" ht="11.1" customHeight="1" x14ac:dyDescent="0.2">
      <c r="A113" s="237" t="s">
        <v>398</v>
      </c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8"/>
      <c r="V113" s="238"/>
      <c r="W113" s="238"/>
      <c r="X113" s="238"/>
      <c r="Y113" s="238"/>
      <c r="Z113" s="238"/>
      <c r="AA113" s="238"/>
      <c r="AB113" s="238"/>
      <c r="AC113" s="238"/>
      <c r="AD113" s="238"/>
      <c r="AE113" s="238"/>
      <c r="AF113" s="238"/>
      <c r="AG113" s="238"/>
      <c r="AH113" s="238"/>
      <c r="AI113" s="238"/>
      <c r="AJ113" s="238"/>
      <c r="AK113" s="238"/>
      <c r="AL113" s="238"/>
      <c r="AM113" s="238"/>
      <c r="AN113" s="238"/>
      <c r="AO113" s="238"/>
      <c r="AP113" s="238"/>
      <c r="AQ113" s="238"/>
      <c r="AR113" s="238"/>
      <c r="AS113" s="238"/>
      <c r="AT113" s="238"/>
      <c r="AU113" s="238"/>
      <c r="AV113" s="238"/>
      <c r="AW113" s="238"/>
      <c r="AX113" s="238"/>
      <c r="AY113" s="238"/>
      <c r="AZ113" s="238"/>
      <c r="BA113" s="238"/>
      <c r="BB113" s="238"/>
      <c r="BC113" s="238"/>
      <c r="BD113" s="238"/>
      <c r="BE113" s="239">
        <v>83</v>
      </c>
      <c r="BF113" s="238"/>
      <c r="BG113" s="240">
        <v>6769</v>
      </c>
      <c r="BH113" s="238"/>
      <c r="BI113" s="238"/>
      <c r="BJ113" s="238"/>
      <c r="BK113" s="238"/>
      <c r="BL113" s="238"/>
      <c r="BM113" s="238"/>
      <c r="BN113" s="238"/>
      <c r="BO113" s="238"/>
      <c r="BP113" s="238"/>
      <c r="BQ113" s="238"/>
      <c r="BR113" s="238"/>
      <c r="BS113" s="240">
        <v>6129</v>
      </c>
    </row>
    <row r="114" spans="1:71" ht="11.1" customHeight="1" x14ac:dyDescent="0.2">
      <c r="A114" s="237" t="s">
        <v>407</v>
      </c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8"/>
      <c r="AG114" s="238"/>
      <c r="AH114" s="238"/>
      <c r="AI114" s="238"/>
      <c r="AJ114" s="238"/>
      <c r="AK114" s="238"/>
      <c r="AL114" s="238"/>
      <c r="AM114" s="238"/>
      <c r="AN114" s="238"/>
      <c r="AO114" s="238"/>
      <c r="AP114" s="238"/>
      <c r="AQ114" s="238"/>
      <c r="AR114" s="238"/>
      <c r="AS114" s="238"/>
      <c r="AT114" s="238"/>
      <c r="AU114" s="238"/>
      <c r="AV114" s="238"/>
      <c r="AW114" s="238"/>
      <c r="AX114" s="238"/>
      <c r="AY114" s="238"/>
      <c r="AZ114" s="238"/>
      <c r="BA114" s="238"/>
      <c r="BB114" s="238"/>
      <c r="BC114" s="238"/>
      <c r="BD114" s="238"/>
      <c r="BE114" s="238"/>
      <c r="BF114" s="238"/>
      <c r="BG114" s="239">
        <v>487</v>
      </c>
      <c r="BH114" s="238"/>
      <c r="BI114" s="238"/>
      <c r="BJ114" s="238"/>
      <c r="BK114" s="238"/>
      <c r="BL114" s="238"/>
      <c r="BM114" s="238"/>
      <c r="BN114" s="238"/>
      <c r="BO114" s="238"/>
      <c r="BP114" s="238"/>
      <c r="BQ114" s="238"/>
      <c r="BR114" s="238"/>
      <c r="BS114" s="240">
        <v>1158</v>
      </c>
    </row>
    <row r="115" spans="1:71" ht="11.1" customHeight="1" x14ac:dyDescent="0.2">
      <c r="A115" s="237" t="s">
        <v>382</v>
      </c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8"/>
      <c r="V115" s="238"/>
      <c r="W115" s="238"/>
      <c r="X115" s="238"/>
      <c r="Y115" s="238"/>
      <c r="Z115" s="238"/>
      <c r="AA115" s="238"/>
      <c r="AB115" s="238"/>
      <c r="AC115" s="238"/>
      <c r="AD115" s="238"/>
      <c r="AE115" s="238"/>
      <c r="AF115" s="238"/>
      <c r="AG115" s="238"/>
      <c r="AH115" s="238"/>
      <c r="AI115" s="238"/>
      <c r="AJ115" s="238"/>
      <c r="AK115" s="238"/>
      <c r="AL115" s="238"/>
      <c r="AM115" s="238"/>
      <c r="AN115" s="238"/>
      <c r="AO115" s="238"/>
      <c r="AP115" s="238"/>
      <c r="AQ115" s="238"/>
      <c r="AR115" s="238"/>
      <c r="AS115" s="238"/>
      <c r="AT115" s="238"/>
      <c r="AU115" s="238"/>
      <c r="AV115" s="238"/>
      <c r="AW115" s="238"/>
      <c r="AX115" s="238"/>
      <c r="AY115" s="238"/>
      <c r="AZ115" s="238"/>
      <c r="BA115" s="238"/>
      <c r="BB115" s="238"/>
      <c r="BC115" s="238"/>
      <c r="BD115" s="238"/>
      <c r="BE115" s="239">
        <v>220</v>
      </c>
      <c r="BF115" s="238"/>
      <c r="BG115" s="240">
        <v>3536</v>
      </c>
      <c r="BH115" s="238"/>
      <c r="BI115" s="238"/>
      <c r="BJ115" s="238"/>
      <c r="BK115" s="238"/>
      <c r="BL115" s="238"/>
      <c r="BM115" s="238"/>
      <c r="BN115" s="238"/>
      <c r="BO115" s="238"/>
      <c r="BP115" s="238"/>
      <c r="BQ115" s="238"/>
      <c r="BR115" s="238"/>
      <c r="BS115" s="240">
        <v>6439</v>
      </c>
    </row>
    <row r="116" spans="1:71" ht="11.1" customHeight="1" x14ac:dyDescent="0.2">
      <c r="A116" s="237" t="s">
        <v>408</v>
      </c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8"/>
      <c r="X116" s="238"/>
      <c r="Y116" s="238"/>
      <c r="Z116" s="238"/>
      <c r="AA116" s="238"/>
      <c r="AB116" s="238"/>
      <c r="AC116" s="238"/>
      <c r="AD116" s="238"/>
      <c r="AE116" s="238"/>
      <c r="AF116" s="238"/>
      <c r="AG116" s="238"/>
      <c r="AH116" s="238"/>
      <c r="AI116" s="238"/>
      <c r="AJ116" s="238"/>
      <c r="AK116" s="238"/>
      <c r="AL116" s="238"/>
      <c r="AM116" s="238"/>
      <c r="AN116" s="238"/>
      <c r="AO116" s="238"/>
      <c r="AP116" s="238"/>
      <c r="AQ116" s="238"/>
      <c r="AR116" s="238"/>
      <c r="AS116" s="238"/>
      <c r="AT116" s="238"/>
      <c r="AU116" s="238"/>
      <c r="AV116" s="238"/>
      <c r="AW116" s="238"/>
      <c r="AX116" s="238"/>
      <c r="AY116" s="238"/>
      <c r="AZ116" s="238"/>
      <c r="BA116" s="238"/>
      <c r="BB116" s="238"/>
      <c r="BC116" s="238"/>
      <c r="BD116" s="238"/>
      <c r="BE116" s="238"/>
      <c r="BF116" s="238"/>
      <c r="BG116" s="240">
        <v>1978</v>
      </c>
      <c r="BH116" s="238"/>
      <c r="BI116" s="238"/>
      <c r="BJ116" s="238"/>
      <c r="BK116" s="238"/>
      <c r="BL116" s="238"/>
      <c r="BM116" s="238"/>
      <c r="BN116" s="238"/>
      <c r="BO116" s="238"/>
      <c r="BP116" s="238"/>
      <c r="BQ116" s="238"/>
      <c r="BR116" s="238"/>
      <c r="BS116" s="240">
        <v>1388</v>
      </c>
    </row>
    <row r="117" spans="1:71" ht="11.1" customHeight="1" x14ac:dyDescent="0.2">
      <c r="A117" s="237" t="s">
        <v>409</v>
      </c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238"/>
      <c r="W117" s="238"/>
      <c r="X117" s="238"/>
      <c r="Y117" s="238"/>
      <c r="Z117" s="238"/>
      <c r="AA117" s="238"/>
      <c r="AB117" s="238"/>
      <c r="AC117" s="238"/>
      <c r="AD117" s="238"/>
      <c r="AE117" s="238"/>
      <c r="AF117" s="238"/>
      <c r="AG117" s="238"/>
      <c r="AH117" s="238"/>
      <c r="AI117" s="238"/>
      <c r="AJ117" s="238"/>
      <c r="AK117" s="238"/>
      <c r="AL117" s="238"/>
      <c r="AM117" s="238"/>
      <c r="AN117" s="238"/>
      <c r="AO117" s="238"/>
      <c r="AP117" s="238"/>
      <c r="AQ117" s="238"/>
      <c r="AR117" s="238"/>
      <c r="AS117" s="238"/>
      <c r="AT117" s="238"/>
      <c r="AU117" s="238"/>
      <c r="AV117" s="238"/>
      <c r="AW117" s="238"/>
      <c r="AX117" s="238"/>
      <c r="AY117" s="238"/>
      <c r="AZ117" s="238"/>
      <c r="BA117" s="238"/>
      <c r="BB117" s="238"/>
      <c r="BC117" s="238"/>
      <c r="BD117" s="238"/>
      <c r="BE117" s="239">
        <v>490</v>
      </c>
      <c r="BF117" s="238"/>
      <c r="BG117" s="240">
        <v>2862</v>
      </c>
      <c r="BH117" s="238"/>
      <c r="BI117" s="238"/>
      <c r="BJ117" s="238"/>
      <c r="BK117" s="238"/>
      <c r="BL117" s="238"/>
      <c r="BM117" s="238"/>
      <c r="BN117" s="238"/>
      <c r="BO117" s="238"/>
      <c r="BP117" s="238"/>
      <c r="BQ117" s="238"/>
      <c r="BR117" s="238"/>
      <c r="BS117" s="240">
        <v>4134</v>
      </c>
    </row>
    <row r="118" spans="1:71" ht="11.1" customHeight="1" x14ac:dyDescent="0.2">
      <c r="A118" s="237" t="s">
        <v>420</v>
      </c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8"/>
      <c r="AD118" s="238"/>
      <c r="AE118" s="238"/>
      <c r="AF118" s="238"/>
      <c r="AG118" s="238"/>
      <c r="AH118" s="238"/>
      <c r="AI118" s="238"/>
      <c r="AJ118" s="238"/>
      <c r="AK118" s="238"/>
      <c r="AL118" s="238"/>
      <c r="AM118" s="238"/>
      <c r="AN118" s="238"/>
      <c r="AO118" s="238"/>
      <c r="AP118" s="238"/>
      <c r="AQ118" s="238"/>
      <c r="AR118" s="238"/>
      <c r="AS118" s="238"/>
      <c r="AT118" s="238"/>
      <c r="AU118" s="238"/>
      <c r="AV118" s="238"/>
      <c r="AW118" s="238"/>
      <c r="AX118" s="238"/>
      <c r="AY118" s="238"/>
      <c r="AZ118" s="238"/>
      <c r="BA118" s="238"/>
      <c r="BB118" s="238"/>
      <c r="BC118" s="238"/>
      <c r="BD118" s="238"/>
      <c r="BE118" s="238"/>
      <c r="BF118" s="238"/>
      <c r="BG118" s="240">
        <v>1935</v>
      </c>
      <c r="BH118" s="238"/>
      <c r="BI118" s="238"/>
      <c r="BJ118" s="238"/>
      <c r="BK118" s="238"/>
      <c r="BL118" s="238"/>
      <c r="BM118" s="238"/>
      <c r="BN118" s="238"/>
      <c r="BO118" s="238"/>
      <c r="BP118" s="238"/>
      <c r="BQ118" s="238"/>
      <c r="BR118" s="239">
        <v>500</v>
      </c>
      <c r="BS118" s="240">
        <v>3283</v>
      </c>
    </row>
    <row r="119" spans="1:71" ht="11.1" customHeight="1" x14ac:dyDescent="0.2">
      <c r="A119" s="237" t="s">
        <v>410</v>
      </c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8"/>
      <c r="U119" s="238"/>
      <c r="V119" s="238"/>
      <c r="W119" s="238"/>
      <c r="X119" s="238"/>
      <c r="Y119" s="238"/>
      <c r="Z119" s="238"/>
      <c r="AA119" s="238"/>
      <c r="AB119" s="238"/>
      <c r="AC119" s="238"/>
      <c r="AD119" s="238"/>
      <c r="AE119" s="238"/>
      <c r="AF119" s="238"/>
      <c r="AG119" s="238"/>
      <c r="AH119" s="238"/>
      <c r="AI119" s="238"/>
      <c r="AJ119" s="238"/>
      <c r="AK119" s="238"/>
      <c r="AL119" s="238"/>
      <c r="AM119" s="238"/>
      <c r="AN119" s="238"/>
      <c r="AO119" s="238"/>
      <c r="AP119" s="238"/>
      <c r="AQ119" s="238"/>
      <c r="AR119" s="238"/>
      <c r="AS119" s="238"/>
      <c r="AT119" s="238"/>
      <c r="AU119" s="238"/>
      <c r="AV119" s="238"/>
      <c r="AW119" s="238"/>
      <c r="AX119" s="238"/>
      <c r="AY119" s="238"/>
      <c r="AZ119" s="238"/>
      <c r="BA119" s="238"/>
      <c r="BB119" s="238"/>
      <c r="BC119" s="238"/>
      <c r="BD119" s="238"/>
      <c r="BE119" s="239">
        <v>811</v>
      </c>
      <c r="BF119" s="238"/>
      <c r="BG119" s="240">
        <v>7566</v>
      </c>
      <c r="BH119" s="238"/>
      <c r="BI119" s="238"/>
      <c r="BJ119" s="238"/>
      <c r="BK119" s="238"/>
      <c r="BL119" s="238"/>
      <c r="BM119" s="238"/>
      <c r="BN119" s="238"/>
      <c r="BO119" s="238"/>
      <c r="BP119" s="238"/>
      <c r="BQ119" s="238"/>
      <c r="BR119" s="238"/>
      <c r="BS119" s="240">
        <v>4717</v>
      </c>
    </row>
    <row r="120" spans="1:71" ht="11.1" customHeight="1" x14ac:dyDescent="0.2">
      <c r="A120" s="237" t="s">
        <v>206</v>
      </c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8"/>
      <c r="U120" s="238"/>
      <c r="V120" s="238"/>
      <c r="W120" s="238"/>
      <c r="X120" s="238"/>
      <c r="Y120" s="238"/>
      <c r="Z120" s="238"/>
      <c r="AA120" s="238"/>
      <c r="AB120" s="238"/>
      <c r="AC120" s="238"/>
      <c r="AD120" s="238"/>
      <c r="AE120" s="238"/>
      <c r="AF120" s="238"/>
      <c r="AG120" s="238"/>
      <c r="AH120" s="238"/>
      <c r="AI120" s="238"/>
      <c r="AJ120" s="238"/>
      <c r="AK120" s="238"/>
      <c r="AL120" s="238"/>
      <c r="AM120" s="238"/>
      <c r="AN120" s="238"/>
      <c r="AO120" s="238"/>
      <c r="AP120" s="238"/>
      <c r="AQ120" s="238"/>
      <c r="AR120" s="238"/>
      <c r="AS120" s="238"/>
      <c r="AT120" s="238"/>
      <c r="AU120" s="238"/>
      <c r="AV120" s="238"/>
      <c r="AW120" s="238"/>
      <c r="AX120" s="238"/>
      <c r="AY120" s="238"/>
      <c r="AZ120" s="238"/>
      <c r="BA120" s="238"/>
      <c r="BB120" s="238"/>
      <c r="BC120" s="238"/>
      <c r="BD120" s="238"/>
      <c r="BE120" s="239">
        <v>70</v>
      </c>
      <c r="BF120" s="238"/>
      <c r="BG120" s="239">
        <v>507</v>
      </c>
      <c r="BH120" s="238"/>
      <c r="BI120" s="238"/>
      <c r="BJ120" s="238"/>
      <c r="BK120" s="238"/>
      <c r="BL120" s="238"/>
      <c r="BM120" s="238"/>
      <c r="BN120" s="238"/>
      <c r="BO120" s="238"/>
      <c r="BP120" s="238"/>
      <c r="BQ120" s="238"/>
      <c r="BR120" s="238"/>
      <c r="BS120" s="240">
        <v>1775</v>
      </c>
    </row>
    <row r="121" spans="1:71" ht="11.1" customHeight="1" x14ac:dyDescent="0.2">
      <c r="A121" s="237" t="s">
        <v>421</v>
      </c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8"/>
      <c r="U121" s="238"/>
      <c r="V121" s="238"/>
      <c r="W121" s="238"/>
      <c r="X121" s="238"/>
      <c r="Y121" s="238"/>
      <c r="Z121" s="238"/>
      <c r="AA121" s="238"/>
      <c r="AB121" s="238"/>
      <c r="AC121" s="238"/>
      <c r="AD121" s="238"/>
      <c r="AE121" s="238"/>
      <c r="AF121" s="238"/>
      <c r="AG121" s="238"/>
      <c r="AH121" s="238"/>
      <c r="AI121" s="238"/>
      <c r="AJ121" s="238"/>
      <c r="AK121" s="238"/>
      <c r="AL121" s="238"/>
      <c r="AM121" s="238"/>
      <c r="AN121" s="238"/>
      <c r="AO121" s="238"/>
      <c r="AP121" s="238"/>
      <c r="AQ121" s="238"/>
      <c r="AR121" s="238"/>
      <c r="AS121" s="238"/>
      <c r="AT121" s="238"/>
      <c r="AU121" s="238"/>
      <c r="AV121" s="238"/>
      <c r="AW121" s="238"/>
      <c r="AX121" s="238"/>
      <c r="AY121" s="238"/>
      <c r="AZ121" s="238"/>
      <c r="BA121" s="238"/>
      <c r="BB121" s="238"/>
      <c r="BC121" s="238"/>
      <c r="BD121" s="238"/>
      <c r="BE121" s="239">
        <v>981</v>
      </c>
      <c r="BF121" s="238"/>
      <c r="BG121" s="240">
        <v>16864</v>
      </c>
      <c r="BH121" s="238"/>
      <c r="BI121" s="238"/>
      <c r="BJ121" s="238"/>
      <c r="BK121" s="238"/>
      <c r="BL121" s="238"/>
      <c r="BM121" s="238"/>
      <c r="BN121" s="238"/>
      <c r="BO121" s="238"/>
      <c r="BP121" s="238"/>
      <c r="BQ121" s="238"/>
      <c r="BR121" s="238"/>
      <c r="BS121" s="240">
        <v>14519</v>
      </c>
    </row>
    <row r="122" spans="1:71" ht="21.95" customHeight="1" x14ac:dyDescent="0.2">
      <c r="A122" s="237" t="s">
        <v>422</v>
      </c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  <c r="X122" s="238"/>
      <c r="Y122" s="238"/>
      <c r="Z122" s="238"/>
      <c r="AA122" s="238"/>
      <c r="AB122" s="238"/>
      <c r="AC122" s="238"/>
      <c r="AD122" s="238"/>
      <c r="AE122" s="238"/>
      <c r="AF122" s="238"/>
      <c r="AG122" s="238"/>
      <c r="AH122" s="238"/>
      <c r="AI122" s="238"/>
      <c r="AJ122" s="238"/>
      <c r="AK122" s="238"/>
      <c r="AL122" s="238"/>
      <c r="AM122" s="238"/>
      <c r="AN122" s="238"/>
      <c r="AO122" s="238"/>
      <c r="AP122" s="238"/>
      <c r="AQ122" s="238"/>
      <c r="AR122" s="238"/>
      <c r="AS122" s="238"/>
      <c r="AT122" s="238"/>
      <c r="AU122" s="238"/>
      <c r="AV122" s="238"/>
      <c r="AW122" s="238"/>
      <c r="AX122" s="238"/>
      <c r="AY122" s="238"/>
      <c r="AZ122" s="238"/>
      <c r="BA122" s="238"/>
      <c r="BB122" s="238"/>
      <c r="BC122" s="238"/>
      <c r="BD122" s="238"/>
      <c r="BE122" s="239">
        <v>494</v>
      </c>
      <c r="BF122" s="238"/>
      <c r="BG122" s="240">
        <v>4384</v>
      </c>
      <c r="BH122" s="238"/>
      <c r="BI122" s="238"/>
      <c r="BJ122" s="238"/>
      <c r="BK122" s="238"/>
      <c r="BL122" s="238"/>
      <c r="BM122" s="238"/>
      <c r="BN122" s="238"/>
      <c r="BO122" s="238"/>
      <c r="BP122" s="238"/>
      <c r="BQ122" s="238"/>
      <c r="BR122" s="238"/>
      <c r="BS122" s="240">
        <v>4878</v>
      </c>
    </row>
    <row r="123" spans="1:71" ht="11.1" customHeight="1" x14ac:dyDescent="0.2">
      <c r="A123" s="237" t="s">
        <v>386</v>
      </c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8"/>
      <c r="U123" s="238"/>
      <c r="V123" s="238"/>
      <c r="W123" s="238"/>
      <c r="X123" s="238"/>
      <c r="Y123" s="238"/>
      <c r="Z123" s="238"/>
      <c r="AA123" s="238"/>
      <c r="AB123" s="238"/>
      <c r="AC123" s="238"/>
      <c r="AD123" s="238"/>
      <c r="AE123" s="238"/>
      <c r="AF123" s="238"/>
      <c r="AG123" s="238"/>
      <c r="AH123" s="238"/>
      <c r="AI123" s="238"/>
      <c r="AJ123" s="238"/>
      <c r="AK123" s="238"/>
      <c r="AL123" s="238"/>
      <c r="AM123" s="238"/>
      <c r="AN123" s="238"/>
      <c r="AO123" s="238"/>
      <c r="AP123" s="238"/>
      <c r="AQ123" s="238"/>
      <c r="AR123" s="238"/>
      <c r="AS123" s="238"/>
      <c r="AT123" s="238"/>
      <c r="AU123" s="238"/>
      <c r="AV123" s="238"/>
      <c r="AW123" s="238"/>
      <c r="AX123" s="238"/>
      <c r="AY123" s="238"/>
      <c r="AZ123" s="238"/>
      <c r="BA123" s="238"/>
      <c r="BB123" s="238"/>
      <c r="BC123" s="238"/>
      <c r="BD123" s="238"/>
      <c r="BE123" s="239">
        <v>310</v>
      </c>
      <c r="BF123" s="238"/>
      <c r="BG123" s="240">
        <v>9258</v>
      </c>
      <c r="BH123" s="238"/>
      <c r="BI123" s="238"/>
      <c r="BJ123" s="238"/>
      <c r="BK123" s="238"/>
      <c r="BL123" s="238"/>
      <c r="BM123" s="238"/>
      <c r="BN123" s="238"/>
      <c r="BO123" s="238"/>
      <c r="BP123" s="238"/>
      <c r="BQ123" s="238"/>
      <c r="BR123" s="238"/>
      <c r="BS123" s="240">
        <v>9258</v>
      </c>
    </row>
    <row r="124" spans="1:71" ht="11.1" customHeight="1" x14ac:dyDescent="0.2">
      <c r="A124" s="237" t="s">
        <v>413</v>
      </c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8"/>
      <c r="AG124" s="238"/>
      <c r="AH124" s="238"/>
      <c r="AI124" s="238"/>
      <c r="AJ124" s="238"/>
      <c r="AK124" s="238"/>
      <c r="AL124" s="238"/>
      <c r="AM124" s="238"/>
      <c r="AN124" s="238"/>
      <c r="AO124" s="238"/>
      <c r="AP124" s="238"/>
      <c r="AQ124" s="238"/>
      <c r="AR124" s="238"/>
      <c r="AS124" s="238"/>
      <c r="AT124" s="238"/>
      <c r="AU124" s="238"/>
      <c r="AV124" s="238"/>
      <c r="AW124" s="238"/>
      <c r="AX124" s="238"/>
      <c r="AY124" s="238"/>
      <c r="AZ124" s="238"/>
      <c r="BA124" s="238"/>
      <c r="BB124" s="238"/>
      <c r="BC124" s="238"/>
      <c r="BD124" s="238"/>
      <c r="BE124" s="238"/>
      <c r="BF124" s="238"/>
      <c r="BG124" s="238"/>
      <c r="BH124" s="238"/>
      <c r="BI124" s="238"/>
      <c r="BJ124" s="238"/>
      <c r="BK124" s="238"/>
      <c r="BL124" s="238"/>
      <c r="BM124" s="238"/>
      <c r="BN124" s="238"/>
      <c r="BO124" s="238"/>
      <c r="BP124" s="238"/>
      <c r="BQ124" s="238"/>
      <c r="BR124" s="238"/>
      <c r="BS124" s="238"/>
    </row>
    <row r="125" spans="1:71" ht="11.1" customHeight="1" x14ac:dyDescent="0.2">
      <c r="A125" s="237" t="s">
        <v>414</v>
      </c>
      <c r="B125" s="238"/>
      <c r="C125" s="240">
        <v>3039</v>
      </c>
      <c r="D125" s="238"/>
      <c r="E125" s="240">
        <v>1468</v>
      </c>
      <c r="F125" s="238"/>
      <c r="G125" s="240">
        <v>4737</v>
      </c>
      <c r="H125" s="238"/>
      <c r="I125" s="240">
        <v>5401</v>
      </c>
      <c r="J125" s="238"/>
      <c r="K125" s="240">
        <v>1731</v>
      </c>
      <c r="L125" s="238"/>
      <c r="M125" s="240">
        <v>9852</v>
      </c>
      <c r="N125" s="238"/>
      <c r="O125" s="240">
        <v>4914</v>
      </c>
      <c r="P125" s="238"/>
      <c r="Q125" s="240">
        <v>9880</v>
      </c>
      <c r="R125" s="238"/>
      <c r="S125" s="240">
        <v>1241</v>
      </c>
      <c r="T125" s="238"/>
      <c r="U125" s="240">
        <v>3800</v>
      </c>
      <c r="V125" s="238"/>
      <c r="W125" s="240">
        <v>9315</v>
      </c>
      <c r="X125" s="238"/>
      <c r="Y125" s="240">
        <v>1775</v>
      </c>
      <c r="Z125" s="238"/>
      <c r="AA125" s="240">
        <v>3530</v>
      </c>
      <c r="AB125" s="238"/>
      <c r="AC125" s="240">
        <v>4230</v>
      </c>
      <c r="AD125" s="238"/>
      <c r="AE125" s="240">
        <v>6292</v>
      </c>
      <c r="AF125" s="238"/>
      <c r="AG125" s="240">
        <v>4631</v>
      </c>
      <c r="AH125" s="238"/>
      <c r="AI125" s="240">
        <v>1535</v>
      </c>
      <c r="AJ125" s="238"/>
      <c r="AK125" s="240">
        <v>1351</v>
      </c>
      <c r="AL125" s="238"/>
      <c r="AM125" s="239">
        <v>187</v>
      </c>
      <c r="AN125" s="238"/>
      <c r="AO125" s="240">
        <v>1862</v>
      </c>
      <c r="AP125" s="238"/>
      <c r="AQ125" s="240">
        <v>6516</v>
      </c>
      <c r="AR125" s="238"/>
      <c r="AS125" s="240">
        <v>2782</v>
      </c>
      <c r="AT125" s="238"/>
      <c r="AU125" s="238"/>
      <c r="AV125" s="238"/>
      <c r="AW125" s="239">
        <v>691</v>
      </c>
      <c r="AX125" s="238"/>
      <c r="AY125" s="240">
        <v>5094</v>
      </c>
      <c r="AZ125" s="238"/>
      <c r="BA125" s="238"/>
      <c r="BB125" s="238"/>
      <c r="BC125" s="238"/>
      <c r="BD125" s="238"/>
      <c r="BE125" s="238"/>
      <c r="BF125" s="238"/>
      <c r="BG125" s="240">
        <v>2852</v>
      </c>
      <c r="BH125" s="238"/>
      <c r="BI125" s="238"/>
      <c r="BJ125" s="238"/>
      <c r="BK125" s="238"/>
      <c r="BL125" s="238"/>
      <c r="BM125" s="240">
        <v>4601</v>
      </c>
      <c r="BN125" s="238"/>
      <c r="BO125" s="239">
        <v>404</v>
      </c>
      <c r="BP125" s="238"/>
      <c r="BQ125" s="239">
        <v>727</v>
      </c>
      <c r="BR125" s="238"/>
      <c r="BS125" s="240">
        <v>6986</v>
      </c>
    </row>
    <row r="126" spans="1:71" ht="11.1" customHeight="1" x14ac:dyDescent="0.2">
      <c r="A126" s="237" t="s">
        <v>415</v>
      </c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8"/>
      <c r="AG126" s="238"/>
      <c r="AH126" s="238"/>
      <c r="AI126" s="238"/>
      <c r="AJ126" s="238"/>
      <c r="AK126" s="238"/>
      <c r="AL126" s="238"/>
      <c r="AM126" s="238"/>
      <c r="AN126" s="238"/>
      <c r="AO126" s="238"/>
      <c r="AP126" s="238"/>
      <c r="AQ126" s="238"/>
      <c r="AR126" s="238"/>
      <c r="AS126" s="238"/>
      <c r="AT126" s="238"/>
      <c r="AU126" s="238"/>
      <c r="AV126" s="238"/>
      <c r="AW126" s="238"/>
      <c r="AX126" s="238"/>
      <c r="AY126" s="238"/>
      <c r="AZ126" s="238"/>
      <c r="BA126" s="238"/>
      <c r="BB126" s="238"/>
      <c r="BC126" s="238"/>
      <c r="BD126" s="238"/>
      <c r="BE126" s="238"/>
      <c r="BF126" s="238"/>
      <c r="BG126" s="238"/>
      <c r="BH126" s="238"/>
      <c r="BI126" s="238"/>
      <c r="BJ126" s="238"/>
      <c r="BK126" s="238"/>
      <c r="BL126" s="238"/>
      <c r="BM126" s="238"/>
      <c r="BN126" s="238"/>
      <c r="BO126" s="238"/>
      <c r="BP126" s="238"/>
      <c r="BQ126" s="238"/>
      <c r="BR126" s="238"/>
      <c r="BS126" s="238"/>
    </row>
    <row r="127" spans="1:71" ht="11.1" customHeight="1" x14ac:dyDescent="0.2">
      <c r="A127" s="237" t="s">
        <v>423</v>
      </c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  <c r="X127" s="238"/>
      <c r="Y127" s="238"/>
      <c r="Z127" s="238"/>
      <c r="AA127" s="238"/>
      <c r="AB127" s="238"/>
      <c r="AC127" s="238"/>
      <c r="AD127" s="238"/>
      <c r="AE127" s="238"/>
      <c r="AF127" s="238"/>
      <c r="AG127" s="238"/>
      <c r="AH127" s="238"/>
      <c r="AI127" s="238"/>
      <c r="AJ127" s="238"/>
      <c r="AK127" s="238"/>
      <c r="AL127" s="238"/>
      <c r="AM127" s="238"/>
      <c r="AN127" s="238"/>
      <c r="AO127" s="238"/>
      <c r="AP127" s="238"/>
      <c r="AQ127" s="238"/>
      <c r="AR127" s="238"/>
      <c r="AS127" s="238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8"/>
      <c r="BK127" s="238"/>
      <c r="BL127" s="238"/>
      <c r="BM127" s="238"/>
      <c r="BN127" s="238"/>
      <c r="BO127" s="238"/>
      <c r="BP127" s="238"/>
      <c r="BQ127" s="238"/>
      <c r="BR127" s="238"/>
      <c r="BS127" s="238"/>
    </row>
    <row r="128" spans="1:71" ht="11.1" customHeight="1" x14ac:dyDescent="0.2">
      <c r="A128" s="237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8"/>
      <c r="AG128" s="238"/>
      <c r="AH128" s="238"/>
      <c r="AI128" s="238"/>
      <c r="AJ128" s="238"/>
      <c r="AK128" s="238"/>
      <c r="AL128" s="238"/>
      <c r="AM128" s="238"/>
      <c r="AN128" s="238"/>
      <c r="AO128" s="238"/>
      <c r="AP128" s="238"/>
      <c r="AQ128" s="238"/>
      <c r="AR128" s="238"/>
      <c r="AS128" s="238"/>
      <c r="AT128" s="238"/>
      <c r="AU128" s="238"/>
      <c r="AV128" s="238"/>
      <c r="AW128" s="238"/>
      <c r="AX128" s="238"/>
      <c r="AY128" s="238"/>
      <c r="AZ128" s="238"/>
      <c r="BA128" s="238"/>
      <c r="BB128" s="238"/>
      <c r="BC128" s="238"/>
      <c r="BD128" s="238"/>
      <c r="BE128" s="238"/>
      <c r="BF128" s="238"/>
      <c r="BG128" s="238"/>
      <c r="BH128" s="238"/>
      <c r="BI128" s="238"/>
      <c r="BJ128" s="238"/>
      <c r="BK128" s="238"/>
      <c r="BL128" s="238"/>
      <c r="BM128" s="238"/>
      <c r="BN128" s="238"/>
      <c r="BO128" s="238"/>
      <c r="BP128" s="238"/>
      <c r="BQ128" s="238"/>
      <c r="BR128" s="238"/>
      <c r="BS128" s="238"/>
    </row>
    <row r="129" spans="1:71" s="236" customFormat="1" ht="11.1" customHeight="1" x14ac:dyDescent="0.2">
      <c r="A129" s="232" t="s">
        <v>424</v>
      </c>
      <c r="B129" s="234"/>
      <c r="C129" s="234"/>
      <c r="D129" s="234"/>
      <c r="E129" s="234"/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  <c r="AF129" s="234"/>
      <c r="AG129" s="234"/>
      <c r="AH129" s="234"/>
      <c r="AI129" s="234"/>
      <c r="AJ129" s="234"/>
      <c r="AK129" s="234"/>
      <c r="AL129" s="234"/>
      <c r="AM129" s="234"/>
      <c r="AN129" s="234"/>
      <c r="AO129" s="234"/>
      <c r="AP129" s="234"/>
      <c r="AQ129" s="234"/>
      <c r="AR129" s="234"/>
      <c r="AS129" s="234"/>
      <c r="AT129" s="234"/>
      <c r="AU129" s="234"/>
      <c r="AV129" s="234"/>
      <c r="AW129" s="234"/>
      <c r="AX129" s="234"/>
      <c r="AY129" s="234"/>
      <c r="AZ129" s="234"/>
      <c r="BA129" s="234"/>
      <c r="BB129" s="234"/>
      <c r="BC129" s="234"/>
      <c r="BD129" s="234"/>
      <c r="BE129" s="234"/>
      <c r="BF129" s="234"/>
      <c r="BG129" s="233">
        <v>30083</v>
      </c>
      <c r="BH129" s="234"/>
      <c r="BI129" s="234"/>
      <c r="BJ129" s="234"/>
      <c r="BK129" s="234"/>
      <c r="BL129" s="234"/>
      <c r="BM129" s="234"/>
      <c r="BN129" s="234"/>
      <c r="BO129" s="234"/>
      <c r="BP129" s="234"/>
      <c r="BQ129" s="234"/>
      <c r="BR129" s="234"/>
      <c r="BS129" s="233">
        <v>32331</v>
      </c>
    </row>
    <row r="130" spans="1:71" ht="11.1" customHeight="1" x14ac:dyDescent="0.2">
      <c r="A130" s="237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8"/>
      <c r="AG130" s="238"/>
      <c r="AH130" s="238"/>
      <c r="AI130" s="238"/>
      <c r="AJ130" s="238"/>
      <c r="AK130" s="238"/>
      <c r="AL130" s="238"/>
      <c r="AM130" s="238"/>
      <c r="AN130" s="238"/>
      <c r="AO130" s="238"/>
      <c r="AP130" s="238"/>
      <c r="AQ130" s="238"/>
      <c r="AR130" s="238"/>
      <c r="AS130" s="238"/>
      <c r="AT130" s="238"/>
      <c r="AU130" s="238"/>
      <c r="AV130" s="238"/>
      <c r="AW130" s="238"/>
      <c r="AX130" s="238"/>
      <c r="AY130" s="238"/>
      <c r="AZ130" s="238"/>
      <c r="BA130" s="238"/>
      <c r="BB130" s="238"/>
      <c r="BC130" s="238"/>
      <c r="BD130" s="238"/>
      <c r="BE130" s="238"/>
      <c r="BF130" s="238"/>
      <c r="BG130" s="238"/>
      <c r="BH130" s="238"/>
      <c r="BI130" s="238"/>
      <c r="BJ130" s="238"/>
      <c r="BK130" s="238"/>
      <c r="BL130" s="238"/>
      <c r="BM130" s="238"/>
      <c r="BN130" s="238"/>
      <c r="BO130" s="238"/>
      <c r="BP130" s="238"/>
      <c r="BQ130" s="238"/>
      <c r="BR130" s="238"/>
      <c r="BS130" s="238"/>
    </row>
  </sheetData>
  <mergeCells count="40">
    <mergeCell ref="J4:K4"/>
    <mergeCell ref="B2:AA2"/>
    <mergeCell ref="AF1:AI2"/>
    <mergeCell ref="BP1:BS2"/>
    <mergeCell ref="A4:A5"/>
    <mergeCell ref="B4:C4"/>
    <mergeCell ref="D4:E4"/>
    <mergeCell ref="F4:G4"/>
    <mergeCell ref="H4:I4"/>
    <mergeCell ref="AH4:AI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M2:BL2"/>
    <mergeCell ref="BH4:BI4"/>
    <mergeCell ref="BJ4:BK4"/>
    <mergeCell ref="BL4:BM4"/>
    <mergeCell ref="BN4:BO4"/>
    <mergeCell ref="AL4:AM4"/>
    <mergeCell ref="AN4:AO4"/>
    <mergeCell ref="AP4:AQ4"/>
    <mergeCell ref="AR4:AS4"/>
    <mergeCell ref="AT4:AU4"/>
    <mergeCell ref="AJ4:AK4"/>
    <mergeCell ref="BP4:BQ4"/>
    <mergeCell ref="BR4:BS4"/>
    <mergeCell ref="AV4:AW4"/>
    <mergeCell ref="AX4:AY4"/>
    <mergeCell ref="AZ4:BA4"/>
    <mergeCell ref="BB4:BC4"/>
    <mergeCell ref="BD4:BE4"/>
    <mergeCell ref="BF4:BG4"/>
  </mergeCells>
  <pageMargins left="0.39370078740157483" right="0.39370078740157483" top="0.39370078740157483" bottom="0.39370078740157483" header="0.31496062992125984" footer="0.31496062992125984"/>
  <pageSetup paperSize="8" scale="52" fitToWidth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topLeftCell="A3" zoomScale="172" zoomScaleNormal="100" zoomScaleSheetLayoutView="172" workbookViewId="0">
      <selection activeCell="D16" sqref="D16"/>
    </sheetView>
  </sheetViews>
  <sheetFormatPr defaultRowHeight="11.25" x14ac:dyDescent="0.2"/>
  <cols>
    <col min="1" max="1" width="29.6640625" customWidth="1"/>
    <col min="2" max="2" width="14.33203125" customWidth="1"/>
    <col min="3" max="3" width="16.1640625" customWidth="1"/>
    <col min="4" max="4" width="14.6640625" customWidth="1"/>
    <col min="5" max="5" width="14.5" customWidth="1"/>
    <col min="6" max="6" width="16.5" customWidth="1"/>
    <col min="7" max="7" width="17.5" customWidth="1"/>
  </cols>
  <sheetData>
    <row r="1" spans="1:7" ht="26.25" customHeight="1" x14ac:dyDescent="0.2">
      <c r="D1" s="252" t="s">
        <v>260</v>
      </c>
      <c r="E1" s="252"/>
      <c r="F1" s="252"/>
      <c r="G1" s="252"/>
    </row>
    <row r="2" spans="1:7" ht="39.75" customHeight="1" x14ac:dyDescent="0.2">
      <c r="A2" s="278" t="s">
        <v>258</v>
      </c>
      <c r="B2" s="278"/>
      <c r="C2" s="278"/>
      <c r="D2" s="278"/>
      <c r="E2" s="278"/>
      <c r="F2" s="278"/>
      <c r="G2" s="278"/>
    </row>
    <row r="3" spans="1:7" ht="28.5" customHeight="1" x14ac:dyDescent="0.2">
      <c r="A3" s="279" t="s">
        <v>82</v>
      </c>
      <c r="B3" s="281" t="s">
        <v>83</v>
      </c>
      <c r="C3" s="282"/>
      <c r="D3" s="283" t="s">
        <v>84</v>
      </c>
      <c r="E3" s="283"/>
      <c r="F3" s="281" t="s">
        <v>85</v>
      </c>
      <c r="G3" s="282"/>
    </row>
    <row r="4" spans="1:7" ht="15.75" x14ac:dyDescent="0.2">
      <c r="A4" s="280"/>
      <c r="B4" s="15" t="s">
        <v>86</v>
      </c>
      <c r="C4" s="15" t="s">
        <v>87</v>
      </c>
      <c r="D4" s="15" t="s">
        <v>86</v>
      </c>
      <c r="E4" s="15" t="s">
        <v>87</v>
      </c>
      <c r="F4" s="15" t="s">
        <v>86</v>
      </c>
      <c r="G4" s="15" t="s">
        <v>87</v>
      </c>
    </row>
    <row r="5" spans="1:7" ht="15.75" customHeight="1" x14ac:dyDescent="0.2">
      <c r="A5" s="275" t="s">
        <v>104</v>
      </c>
      <c r="B5" s="276"/>
      <c r="C5" s="276"/>
      <c r="D5" s="276"/>
      <c r="E5" s="276"/>
      <c r="F5" s="276"/>
      <c r="G5" s="277"/>
    </row>
    <row r="6" spans="1:7" ht="15.75" x14ac:dyDescent="0.2">
      <c r="A6" s="21" t="s">
        <v>91</v>
      </c>
      <c r="B6" s="46">
        <v>281</v>
      </c>
      <c r="C6" s="47">
        <v>12051500</v>
      </c>
      <c r="D6" s="23">
        <v>0</v>
      </c>
      <c r="E6" s="40">
        <v>0</v>
      </c>
      <c r="F6" s="24">
        <f t="shared" ref="F6:G9" si="0">B6+D6</f>
        <v>281</v>
      </c>
      <c r="G6" s="39">
        <f t="shared" si="0"/>
        <v>12051500</v>
      </c>
    </row>
    <row r="7" spans="1:7" ht="15.75" x14ac:dyDescent="0.2">
      <c r="A7" s="21" t="s">
        <v>92</v>
      </c>
      <c r="B7" s="46">
        <v>281</v>
      </c>
      <c r="C7" s="47">
        <v>12051500</v>
      </c>
      <c r="D7" s="23">
        <v>90</v>
      </c>
      <c r="E7" s="40">
        <v>3859911</v>
      </c>
      <c r="F7" s="24">
        <f t="shared" si="0"/>
        <v>371</v>
      </c>
      <c r="G7" s="39">
        <f t="shared" si="0"/>
        <v>15911411</v>
      </c>
    </row>
    <row r="8" spans="1:7" ht="15.75" x14ac:dyDescent="0.2">
      <c r="A8" s="21" t="s">
        <v>93</v>
      </c>
      <c r="B8" s="46">
        <v>281</v>
      </c>
      <c r="C8" s="47">
        <v>12051500</v>
      </c>
      <c r="D8" s="23">
        <v>-90</v>
      </c>
      <c r="E8" s="40">
        <v>-3859911</v>
      </c>
      <c r="F8" s="24">
        <f t="shared" si="0"/>
        <v>191</v>
      </c>
      <c r="G8" s="39">
        <f t="shared" si="0"/>
        <v>8191589</v>
      </c>
    </row>
    <row r="9" spans="1:7" ht="15.75" x14ac:dyDescent="0.2">
      <c r="A9" s="21" t="s">
        <v>94</v>
      </c>
      <c r="B9" s="46">
        <v>277</v>
      </c>
      <c r="C9" s="47">
        <v>12051500</v>
      </c>
      <c r="D9" s="23">
        <v>0</v>
      </c>
      <c r="E9" s="40">
        <v>0</v>
      </c>
      <c r="F9" s="24">
        <f t="shared" si="0"/>
        <v>277</v>
      </c>
      <c r="G9" s="39">
        <f t="shared" si="0"/>
        <v>12051500</v>
      </c>
    </row>
    <row r="10" spans="1:7" ht="16.5" customHeight="1" x14ac:dyDescent="0.2">
      <c r="A10" s="21" t="s">
        <v>95</v>
      </c>
      <c r="B10" s="48">
        <v>1120</v>
      </c>
      <c r="C10" s="49">
        <v>48206000</v>
      </c>
      <c r="D10" s="44">
        <v>0</v>
      </c>
      <c r="E10" s="43">
        <v>0</v>
      </c>
      <c r="F10" s="45">
        <f>B10+D10</f>
        <v>1120</v>
      </c>
      <c r="G10" s="42">
        <f>C10+E10</f>
        <v>48206000</v>
      </c>
    </row>
    <row r="11" spans="1:7" ht="15.75" x14ac:dyDescent="0.2">
      <c r="A11" s="275" t="s">
        <v>105</v>
      </c>
      <c r="B11" s="276"/>
      <c r="C11" s="276"/>
      <c r="D11" s="276"/>
      <c r="E11" s="276"/>
      <c r="F11" s="276"/>
      <c r="G11" s="277"/>
    </row>
    <row r="12" spans="1:7" ht="15.75" x14ac:dyDescent="0.2">
      <c r="A12" s="21" t="s">
        <v>91</v>
      </c>
      <c r="B12" s="38">
        <v>2895</v>
      </c>
      <c r="C12" s="39">
        <v>70925500</v>
      </c>
      <c r="D12" s="38">
        <v>0</v>
      </c>
      <c r="E12" s="39">
        <v>0</v>
      </c>
      <c r="F12" s="40">
        <f t="shared" ref="F12:G16" si="1">B12+D12</f>
        <v>2895</v>
      </c>
      <c r="G12" s="40">
        <f t="shared" si="1"/>
        <v>70925500</v>
      </c>
    </row>
    <row r="13" spans="1:7" ht="15.75" x14ac:dyDescent="0.2">
      <c r="A13" s="21" t="s">
        <v>92</v>
      </c>
      <c r="B13" s="38">
        <v>2895</v>
      </c>
      <c r="C13" s="39">
        <v>70925500</v>
      </c>
      <c r="D13" s="38">
        <v>204</v>
      </c>
      <c r="E13" s="39">
        <v>4997857</v>
      </c>
      <c r="F13" s="40">
        <f t="shared" si="1"/>
        <v>3099</v>
      </c>
      <c r="G13" s="40">
        <f t="shared" si="1"/>
        <v>75923357</v>
      </c>
    </row>
    <row r="14" spans="1:7" ht="15.75" x14ac:dyDescent="0.2">
      <c r="A14" s="21" t="s">
        <v>93</v>
      </c>
      <c r="B14" s="38">
        <v>2895</v>
      </c>
      <c r="C14" s="39">
        <v>70925500</v>
      </c>
      <c r="D14" s="38">
        <v>-102</v>
      </c>
      <c r="E14" s="39">
        <v>-2498929</v>
      </c>
      <c r="F14" s="40">
        <f t="shared" si="1"/>
        <v>2793</v>
      </c>
      <c r="G14" s="40">
        <f t="shared" si="1"/>
        <v>68426571</v>
      </c>
    </row>
    <row r="15" spans="1:7" ht="15.75" x14ac:dyDescent="0.2">
      <c r="A15" s="21" t="s">
        <v>94</v>
      </c>
      <c r="B15" s="38">
        <v>2887</v>
      </c>
      <c r="C15" s="39">
        <v>70925500</v>
      </c>
      <c r="D15" s="38">
        <v>-102</v>
      </c>
      <c r="E15" s="39">
        <v>-2498928</v>
      </c>
      <c r="F15" s="40">
        <f t="shared" si="1"/>
        <v>2785</v>
      </c>
      <c r="G15" s="40">
        <f t="shared" si="1"/>
        <v>68426572</v>
      </c>
    </row>
    <row r="16" spans="1:7" ht="15.75" x14ac:dyDescent="0.2">
      <c r="A16" s="21" t="s">
        <v>95</v>
      </c>
      <c r="B16" s="41">
        <v>11572</v>
      </c>
      <c r="C16" s="42">
        <v>283702</v>
      </c>
      <c r="D16" s="41">
        <v>0</v>
      </c>
      <c r="E16" s="42">
        <v>0</v>
      </c>
      <c r="F16" s="43">
        <f t="shared" si="1"/>
        <v>11572</v>
      </c>
      <c r="G16" s="43">
        <f t="shared" si="1"/>
        <v>283702</v>
      </c>
    </row>
  </sheetData>
  <mergeCells count="8">
    <mergeCell ref="D1:G1"/>
    <mergeCell ref="A11:G11"/>
    <mergeCell ref="A5:G5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="142" zoomScaleNormal="100" zoomScaleSheetLayoutView="142" workbookViewId="0">
      <selection activeCell="H13" sqref="H13"/>
    </sheetView>
  </sheetViews>
  <sheetFormatPr defaultRowHeight="11.25" x14ac:dyDescent="0.2"/>
  <cols>
    <col min="1" max="1" width="25" customWidth="1"/>
    <col min="2" max="2" width="15.5" customWidth="1"/>
    <col min="3" max="3" width="13.83203125" customWidth="1"/>
    <col min="4" max="6" width="14.6640625" customWidth="1"/>
    <col min="7" max="7" width="18" customWidth="1"/>
  </cols>
  <sheetData>
    <row r="1" spans="1:7" ht="29.25" customHeight="1" x14ac:dyDescent="0.2">
      <c r="D1" s="252" t="s">
        <v>259</v>
      </c>
      <c r="E1" s="252"/>
      <c r="F1" s="252"/>
      <c r="G1" s="252"/>
    </row>
    <row r="2" spans="1:7" ht="42" customHeight="1" x14ac:dyDescent="0.2">
      <c r="A2" s="278" t="s">
        <v>88</v>
      </c>
      <c r="B2" s="278"/>
      <c r="C2" s="278"/>
      <c r="D2" s="278"/>
      <c r="E2" s="278"/>
      <c r="F2" s="278"/>
      <c r="G2" s="278"/>
    </row>
    <row r="3" spans="1:7" ht="31.5" customHeight="1" x14ac:dyDescent="0.2">
      <c r="A3" s="279" t="s">
        <v>82</v>
      </c>
      <c r="B3" s="281" t="s">
        <v>83</v>
      </c>
      <c r="C3" s="282"/>
      <c r="D3" s="283" t="s">
        <v>84</v>
      </c>
      <c r="E3" s="283"/>
      <c r="F3" s="281" t="s">
        <v>85</v>
      </c>
      <c r="G3" s="282"/>
    </row>
    <row r="4" spans="1:7" ht="15.75" x14ac:dyDescent="0.2">
      <c r="A4" s="280"/>
      <c r="B4" s="15" t="s">
        <v>86</v>
      </c>
      <c r="C4" s="15" t="s">
        <v>87</v>
      </c>
      <c r="D4" s="15" t="s">
        <v>86</v>
      </c>
      <c r="E4" s="15" t="s">
        <v>87</v>
      </c>
      <c r="F4" s="15" t="s">
        <v>86</v>
      </c>
      <c r="G4" s="15" t="s">
        <v>87</v>
      </c>
    </row>
    <row r="5" spans="1:7" ht="39.75" customHeight="1" x14ac:dyDescent="0.2">
      <c r="A5" s="17" t="s">
        <v>89</v>
      </c>
      <c r="B5" s="16">
        <v>12971</v>
      </c>
      <c r="C5" s="16">
        <v>24908740</v>
      </c>
      <c r="D5" s="16">
        <v>-4587</v>
      </c>
      <c r="E5" s="16">
        <v>-8462805</v>
      </c>
      <c r="F5" s="16">
        <v>8384</v>
      </c>
      <c r="G5" s="16">
        <f>C5+E5</f>
        <v>16445935</v>
      </c>
    </row>
    <row r="6" spans="1:7" ht="39.75" customHeight="1" x14ac:dyDescent="0.2">
      <c r="A6" s="18" t="s">
        <v>90</v>
      </c>
      <c r="B6" s="16">
        <v>8384</v>
      </c>
      <c r="C6" s="16">
        <v>16445935</v>
      </c>
      <c r="D6" s="20">
        <v>4587</v>
      </c>
      <c r="E6" s="20">
        <v>8462805</v>
      </c>
      <c r="F6" s="19">
        <v>12971</v>
      </c>
      <c r="G6" s="16">
        <f>C6+E6</f>
        <v>24908740</v>
      </c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797"/>
  <sheetViews>
    <sheetView view="pageBreakPreview" zoomScale="136" zoomScaleNormal="100" zoomScaleSheetLayoutView="136" workbookViewId="0">
      <pane xSplit="3" ySplit="4" topLeftCell="D772" activePane="bottomRight" state="frozen"/>
      <selection pane="topRight" activeCell="D1" sqref="D1"/>
      <selection pane="bottomLeft" activeCell="A5" sqref="A5"/>
      <selection pane="bottomRight" activeCell="R23" sqref="R23"/>
    </sheetView>
  </sheetViews>
  <sheetFormatPr defaultColWidth="10.6640625" defaultRowHeight="11.25" x14ac:dyDescent="0.2"/>
  <cols>
    <col min="1" max="1" width="8.6640625" style="7" customWidth="1"/>
    <col min="2" max="2" width="11.1640625" style="1" customWidth="1"/>
    <col min="3" max="3" width="3.83203125" style="1" customWidth="1"/>
    <col min="4" max="5" width="10.5" style="1" customWidth="1"/>
    <col min="6" max="6" width="13.33203125" style="1" customWidth="1"/>
    <col min="7" max="7" width="10.5" style="1" customWidth="1"/>
    <col min="8" max="8" width="13.33203125" style="1" customWidth="1"/>
    <col min="9" max="9" width="10.5" style="1" customWidth="1"/>
    <col min="10" max="10" width="13" style="1" customWidth="1"/>
    <col min="11" max="11" width="10.5" style="1" customWidth="1"/>
    <col min="12" max="12" width="11" style="1" customWidth="1"/>
    <col min="13" max="13" width="10.5" style="1" customWidth="1"/>
    <col min="14" max="14" width="12.5" style="1" customWidth="1"/>
    <col min="15" max="15" width="11" style="1" customWidth="1"/>
  </cols>
  <sheetData>
    <row r="1" spans="1:15" ht="30.75" customHeight="1" x14ac:dyDescent="0.2">
      <c r="K1" s="252" t="s">
        <v>460</v>
      </c>
      <c r="L1" s="252"/>
      <c r="M1" s="252"/>
      <c r="N1" s="252"/>
      <c r="O1" s="252"/>
    </row>
    <row r="2" spans="1:15" ht="20.25" customHeight="1" x14ac:dyDescent="0.2">
      <c r="A2" s="303" t="s">
        <v>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5" s="243" customFormat="1" ht="15.75" customHeight="1" x14ac:dyDescent="0.2">
      <c r="A3" s="304" t="s">
        <v>1</v>
      </c>
      <c r="B3" s="306" t="s">
        <v>81</v>
      </c>
      <c r="C3" s="306"/>
      <c r="D3" s="309" t="s">
        <v>2</v>
      </c>
      <c r="E3" s="309"/>
      <c r="F3" s="309"/>
      <c r="G3" s="309"/>
      <c r="H3" s="309"/>
      <c r="I3" s="309"/>
      <c r="J3" s="309" t="s">
        <v>80</v>
      </c>
      <c r="K3" s="309"/>
      <c r="L3" s="309"/>
      <c r="M3" s="309"/>
      <c r="N3" s="309"/>
      <c r="O3" s="309"/>
    </row>
    <row r="4" spans="1:15" s="243" customFormat="1" ht="36.75" customHeight="1" x14ac:dyDescent="0.2">
      <c r="A4" s="305"/>
      <c r="B4" s="307"/>
      <c r="C4" s="308"/>
      <c r="D4" s="242" t="s">
        <v>3</v>
      </c>
      <c r="E4" s="242" t="s">
        <v>4</v>
      </c>
      <c r="F4" s="228" t="s">
        <v>6</v>
      </c>
      <c r="G4" s="242" t="s">
        <v>7</v>
      </c>
      <c r="H4" s="228" t="s">
        <v>5</v>
      </c>
      <c r="I4" s="242" t="s">
        <v>8</v>
      </c>
      <c r="J4" s="242" t="s">
        <v>3</v>
      </c>
      <c r="K4" s="242" t="s">
        <v>4</v>
      </c>
      <c r="L4" s="228" t="s">
        <v>6</v>
      </c>
      <c r="M4" s="242" t="s">
        <v>7</v>
      </c>
      <c r="N4" s="228" t="s">
        <v>5</v>
      </c>
      <c r="O4" s="242" t="s">
        <v>8</v>
      </c>
    </row>
    <row r="5" spans="1:15" ht="11.25" customHeight="1" x14ac:dyDescent="0.2">
      <c r="A5" s="295" t="s">
        <v>9</v>
      </c>
      <c r="B5" s="3" t="s">
        <v>10</v>
      </c>
      <c r="C5" s="2" t="s">
        <v>11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1.25" customHeight="1" x14ac:dyDescent="0.2">
      <c r="A6" s="296"/>
      <c r="B6" s="3" t="s">
        <v>10</v>
      </c>
      <c r="C6" s="2" t="s">
        <v>12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1.25" customHeight="1" x14ac:dyDescent="0.2">
      <c r="A7" s="296"/>
      <c r="B7" s="3" t="s">
        <v>13</v>
      </c>
      <c r="C7" s="2" t="s">
        <v>11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11.25" customHeight="1" x14ac:dyDescent="0.2">
      <c r="A8" s="296"/>
      <c r="B8" s="3" t="s">
        <v>13</v>
      </c>
      <c r="C8" s="2" t="s">
        <v>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1.25" customHeight="1" x14ac:dyDescent="0.2">
      <c r="A9" s="296"/>
      <c r="B9" s="3" t="s">
        <v>14</v>
      </c>
      <c r="C9" s="2" t="s">
        <v>11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11.25" customHeight="1" x14ac:dyDescent="0.2">
      <c r="A10" s="296"/>
      <c r="B10" s="3" t="s">
        <v>14</v>
      </c>
      <c r="C10" s="2" t="s">
        <v>12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1.25" customHeight="1" x14ac:dyDescent="0.2">
      <c r="A11" s="296"/>
      <c r="B11" s="3" t="s">
        <v>15</v>
      </c>
      <c r="C11" s="2" t="s">
        <v>11</v>
      </c>
      <c r="D11" s="5">
        <v>73</v>
      </c>
      <c r="E11" s="5">
        <v>14</v>
      </c>
      <c r="F11" s="5">
        <v>39</v>
      </c>
      <c r="G11" s="5">
        <v>4</v>
      </c>
      <c r="H11" s="5">
        <v>11</v>
      </c>
      <c r="I11" s="5">
        <v>141</v>
      </c>
      <c r="J11" s="6">
        <v>7122</v>
      </c>
      <c r="K11" s="6">
        <v>1366</v>
      </c>
      <c r="L11" s="6">
        <v>3805</v>
      </c>
      <c r="M11" s="5">
        <v>390</v>
      </c>
      <c r="N11" s="6">
        <v>1073</v>
      </c>
      <c r="O11" s="6">
        <v>13756</v>
      </c>
    </row>
    <row r="12" spans="1:15" ht="11.25" customHeight="1" x14ac:dyDescent="0.2">
      <c r="A12" s="296"/>
      <c r="B12" s="3" t="s">
        <v>15</v>
      </c>
      <c r="C12" s="2" t="s">
        <v>12</v>
      </c>
      <c r="D12" s="5">
        <v>52</v>
      </c>
      <c r="E12" s="5">
        <v>13</v>
      </c>
      <c r="F12" s="5">
        <v>29</v>
      </c>
      <c r="G12" s="5">
        <v>6</v>
      </c>
      <c r="H12" s="5">
        <v>17</v>
      </c>
      <c r="I12" s="5">
        <v>117</v>
      </c>
      <c r="J12" s="6">
        <v>9238</v>
      </c>
      <c r="K12" s="6">
        <v>2309</v>
      </c>
      <c r="L12" s="6">
        <v>5152</v>
      </c>
      <c r="M12" s="6">
        <v>1066</v>
      </c>
      <c r="N12" s="6">
        <v>3020</v>
      </c>
      <c r="O12" s="6">
        <v>20785</v>
      </c>
    </row>
    <row r="13" spans="1:15" ht="11.25" customHeight="1" x14ac:dyDescent="0.2">
      <c r="A13" s="296"/>
      <c r="B13" s="3" t="s">
        <v>16</v>
      </c>
      <c r="C13" s="2" t="s">
        <v>11</v>
      </c>
      <c r="D13" s="6">
        <v>2565</v>
      </c>
      <c r="E13" s="5">
        <v>840</v>
      </c>
      <c r="F13" s="6">
        <v>1265</v>
      </c>
      <c r="G13" s="5">
        <v>133</v>
      </c>
      <c r="H13" s="5">
        <v>685</v>
      </c>
      <c r="I13" s="6">
        <v>5488</v>
      </c>
      <c r="J13" s="6">
        <v>229187</v>
      </c>
      <c r="K13" s="6">
        <v>75055</v>
      </c>
      <c r="L13" s="6">
        <v>113030</v>
      </c>
      <c r="M13" s="6">
        <v>11884</v>
      </c>
      <c r="N13" s="6">
        <v>61206</v>
      </c>
      <c r="O13" s="6">
        <v>490362</v>
      </c>
    </row>
    <row r="14" spans="1:15" ht="11.25" customHeight="1" x14ac:dyDescent="0.2">
      <c r="A14" s="296"/>
      <c r="B14" s="3" t="s">
        <v>17</v>
      </c>
      <c r="C14" s="2" t="s">
        <v>12</v>
      </c>
      <c r="D14" s="6">
        <v>3067</v>
      </c>
      <c r="E14" s="5">
        <v>927</v>
      </c>
      <c r="F14" s="6">
        <v>1439</v>
      </c>
      <c r="G14" s="5">
        <v>163</v>
      </c>
      <c r="H14" s="5">
        <v>749</v>
      </c>
      <c r="I14" s="6">
        <v>6345</v>
      </c>
      <c r="J14" s="6">
        <v>547041</v>
      </c>
      <c r="K14" s="6">
        <v>165343</v>
      </c>
      <c r="L14" s="6">
        <v>256665</v>
      </c>
      <c r="M14" s="6">
        <v>29073</v>
      </c>
      <c r="N14" s="6">
        <v>133594</v>
      </c>
      <c r="O14" s="6">
        <v>1131716</v>
      </c>
    </row>
    <row r="15" spans="1:15" ht="11.25" customHeight="1" x14ac:dyDescent="0.2">
      <c r="A15" s="296"/>
      <c r="B15" s="3" t="s">
        <v>18</v>
      </c>
      <c r="C15" s="2" t="s">
        <v>11</v>
      </c>
      <c r="D15" s="5">
        <v>594</v>
      </c>
      <c r="E15" s="5">
        <v>204</v>
      </c>
      <c r="F15" s="5">
        <v>363</v>
      </c>
      <c r="G15" s="5">
        <v>23</v>
      </c>
      <c r="H15" s="5">
        <v>99</v>
      </c>
      <c r="I15" s="6">
        <v>1283</v>
      </c>
      <c r="J15" s="6">
        <v>94897</v>
      </c>
      <c r="K15" s="6">
        <v>32591</v>
      </c>
      <c r="L15" s="6">
        <v>57992</v>
      </c>
      <c r="M15" s="6">
        <v>3674</v>
      </c>
      <c r="N15" s="6">
        <v>15816</v>
      </c>
      <c r="O15" s="6">
        <v>204970</v>
      </c>
    </row>
    <row r="16" spans="1:15" ht="11.25" customHeight="1" x14ac:dyDescent="0.2">
      <c r="A16" s="296"/>
      <c r="B16" s="3" t="s">
        <v>19</v>
      </c>
      <c r="C16" s="2" t="s">
        <v>12</v>
      </c>
      <c r="D16" s="6">
        <v>1610</v>
      </c>
      <c r="E16" s="5">
        <v>496</v>
      </c>
      <c r="F16" s="6">
        <v>1031</v>
      </c>
      <c r="G16" s="5">
        <v>53</v>
      </c>
      <c r="H16" s="5">
        <v>313</v>
      </c>
      <c r="I16" s="6">
        <v>3503</v>
      </c>
      <c r="J16" s="6">
        <v>318513</v>
      </c>
      <c r="K16" s="6">
        <v>98126</v>
      </c>
      <c r="L16" s="6">
        <v>203967</v>
      </c>
      <c r="M16" s="6">
        <v>10485</v>
      </c>
      <c r="N16" s="6">
        <v>61922</v>
      </c>
      <c r="O16" s="6">
        <v>693013</v>
      </c>
    </row>
    <row r="17" spans="1:15" ht="11.25" customHeight="1" x14ac:dyDescent="0.2">
      <c r="A17" s="297"/>
      <c r="B17" s="298" t="s">
        <v>8</v>
      </c>
      <c r="C17" s="298"/>
      <c r="D17" s="6">
        <v>7961</v>
      </c>
      <c r="E17" s="6">
        <v>2494</v>
      </c>
      <c r="F17" s="6">
        <v>4166</v>
      </c>
      <c r="G17" s="5">
        <v>382</v>
      </c>
      <c r="H17" s="6">
        <v>1874</v>
      </c>
      <c r="I17" s="8">
        <v>16877</v>
      </c>
      <c r="J17" s="6">
        <v>1205998</v>
      </c>
      <c r="K17" s="6">
        <v>374790</v>
      </c>
      <c r="L17" s="6">
        <v>640611</v>
      </c>
      <c r="M17" s="6">
        <v>56572</v>
      </c>
      <c r="N17" s="6">
        <v>276631</v>
      </c>
      <c r="O17" s="10">
        <v>2554602</v>
      </c>
    </row>
    <row r="18" spans="1:15" ht="11.25" customHeight="1" x14ac:dyDescent="0.2">
      <c r="A18" s="295" t="s">
        <v>20</v>
      </c>
      <c r="B18" s="3" t="s">
        <v>10</v>
      </c>
      <c r="C18" s="2" t="s">
        <v>11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1.25" customHeight="1" x14ac:dyDescent="0.2">
      <c r="A19" s="296"/>
      <c r="B19" s="3" t="s">
        <v>10</v>
      </c>
      <c r="C19" s="2" t="s">
        <v>12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296"/>
      <c r="B20" s="3" t="s">
        <v>13</v>
      </c>
      <c r="C20" s="2" t="s">
        <v>11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1.25" customHeight="1" x14ac:dyDescent="0.2">
      <c r="A21" s="296"/>
      <c r="B21" s="3" t="s">
        <v>13</v>
      </c>
      <c r="C21" s="2" t="s">
        <v>12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296"/>
      <c r="B22" s="3" t="s">
        <v>14</v>
      </c>
      <c r="C22" s="2" t="s">
        <v>11</v>
      </c>
      <c r="D22" s="5">
        <v>3</v>
      </c>
      <c r="E22" s="4"/>
      <c r="F22" s="4"/>
      <c r="G22" s="5">
        <v>3</v>
      </c>
      <c r="H22" s="5">
        <v>1</v>
      </c>
      <c r="I22" s="5">
        <v>7</v>
      </c>
      <c r="J22" s="5">
        <v>852</v>
      </c>
      <c r="K22" s="4"/>
      <c r="L22" s="4"/>
      <c r="M22" s="5">
        <v>852</v>
      </c>
      <c r="N22" s="5">
        <v>284</v>
      </c>
      <c r="O22" s="6">
        <v>1988</v>
      </c>
    </row>
    <row r="23" spans="1:15" ht="11.25" customHeight="1" x14ac:dyDescent="0.2">
      <c r="A23" s="296"/>
      <c r="B23" s="3" t="s">
        <v>14</v>
      </c>
      <c r="C23" s="2" t="s">
        <v>12</v>
      </c>
      <c r="D23" s="5">
        <v>6</v>
      </c>
      <c r="E23" s="5">
        <v>3</v>
      </c>
      <c r="F23" s="4"/>
      <c r="G23" s="5">
        <v>8</v>
      </c>
      <c r="H23" s="5">
        <v>3</v>
      </c>
      <c r="I23" s="5">
        <v>20</v>
      </c>
      <c r="J23" s="6">
        <v>1795</v>
      </c>
      <c r="K23" s="5">
        <v>898</v>
      </c>
      <c r="L23" s="4"/>
      <c r="M23" s="6">
        <v>2394</v>
      </c>
      <c r="N23" s="5">
        <v>898</v>
      </c>
      <c r="O23" s="6">
        <v>5985</v>
      </c>
    </row>
    <row r="24" spans="1:15" ht="11.25" customHeight="1" x14ac:dyDescent="0.2">
      <c r="A24" s="296"/>
      <c r="B24" s="3" t="s">
        <v>15</v>
      </c>
      <c r="C24" s="2" t="s">
        <v>11</v>
      </c>
      <c r="D24" s="5">
        <v>106</v>
      </c>
      <c r="E24" s="5">
        <v>55</v>
      </c>
      <c r="F24" s="5">
        <v>34</v>
      </c>
      <c r="G24" s="5">
        <v>120</v>
      </c>
      <c r="H24" s="5">
        <v>73</v>
      </c>
      <c r="I24" s="5">
        <v>388</v>
      </c>
      <c r="J24" s="6">
        <v>10342</v>
      </c>
      <c r="K24" s="6">
        <v>5366</v>
      </c>
      <c r="L24" s="6">
        <v>3317</v>
      </c>
      <c r="M24" s="6">
        <v>11707</v>
      </c>
      <c r="N24" s="6">
        <v>7122</v>
      </c>
      <c r="O24" s="6">
        <v>37854</v>
      </c>
    </row>
    <row r="25" spans="1:15" ht="11.25" customHeight="1" x14ac:dyDescent="0.2">
      <c r="A25" s="296"/>
      <c r="B25" s="3" t="s">
        <v>15</v>
      </c>
      <c r="C25" s="2" t="s">
        <v>12</v>
      </c>
      <c r="D25" s="5">
        <v>401</v>
      </c>
      <c r="E25" s="5">
        <v>226</v>
      </c>
      <c r="F25" s="5">
        <v>163</v>
      </c>
      <c r="G25" s="5">
        <v>349</v>
      </c>
      <c r="H25" s="5">
        <v>340</v>
      </c>
      <c r="I25" s="6">
        <v>1479</v>
      </c>
      <c r="J25" s="6">
        <v>71237</v>
      </c>
      <c r="K25" s="6">
        <v>40148</v>
      </c>
      <c r="L25" s="6">
        <v>28957</v>
      </c>
      <c r="M25" s="6">
        <v>61999</v>
      </c>
      <c r="N25" s="6">
        <v>60400</v>
      </c>
      <c r="O25" s="6">
        <v>262741</v>
      </c>
    </row>
    <row r="26" spans="1:15" ht="11.25" customHeight="1" x14ac:dyDescent="0.2">
      <c r="A26" s="296"/>
      <c r="B26" s="3" t="s">
        <v>16</v>
      </c>
      <c r="C26" s="2" t="s">
        <v>11</v>
      </c>
      <c r="D26" s="5">
        <v>265</v>
      </c>
      <c r="E26" s="5">
        <v>78</v>
      </c>
      <c r="F26" s="5">
        <v>52</v>
      </c>
      <c r="G26" s="5">
        <v>89</v>
      </c>
      <c r="H26" s="5">
        <v>123</v>
      </c>
      <c r="I26" s="5">
        <v>607</v>
      </c>
      <c r="J26" s="6">
        <v>23678</v>
      </c>
      <c r="K26" s="6">
        <v>6969</v>
      </c>
      <c r="L26" s="6">
        <v>4646</v>
      </c>
      <c r="M26" s="6">
        <v>7952</v>
      </c>
      <c r="N26" s="6">
        <v>10990</v>
      </c>
      <c r="O26" s="6">
        <v>54235</v>
      </c>
    </row>
    <row r="27" spans="1:15" ht="11.25" customHeight="1" x14ac:dyDescent="0.2">
      <c r="A27" s="296"/>
      <c r="B27" s="3" t="s">
        <v>17</v>
      </c>
      <c r="C27" s="2" t="s">
        <v>12</v>
      </c>
      <c r="D27" s="5">
        <v>798</v>
      </c>
      <c r="E27" s="5">
        <v>220</v>
      </c>
      <c r="F27" s="5">
        <v>154</v>
      </c>
      <c r="G27" s="5">
        <v>212</v>
      </c>
      <c r="H27" s="5">
        <v>349</v>
      </c>
      <c r="I27" s="6">
        <v>1733</v>
      </c>
      <c r="J27" s="6">
        <v>142334</v>
      </c>
      <c r="K27" s="6">
        <v>39240</v>
      </c>
      <c r="L27" s="6">
        <v>27468</v>
      </c>
      <c r="M27" s="6">
        <v>37813</v>
      </c>
      <c r="N27" s="6">
        <v>62249</v>
      </c>
      <c r="O27" s="6">
        <v>309104</v>
      </c>
    </row>
    <row r="28" spans="1:15" ht="11.25" customHeight="1" x14ac:dyDescent="0.2">
      <c r="A28" s="296"/>
      <c r="B28" s="3" t="s">
        <v>18</v>
      </c>
      <c r="C28" s="2" t="s">
        <v>11</v>
      </c>
      <c r="D28" s="5">
        <v>1</v>
      </c>
      <c r="E28" s="4"/>
      <c r="F28" s="4"/>
      <c r="G28" s="4"/>
      <c r="H28" s="5">
        <v>3</v>
      </c>
      <c r="I28" s="5">
        <v>4</v>
      </c>
      <c r="J28" s="5">
        <v>160</v>
      </c>
      <c r="K28" s="4"/>
      <c r="L28" s="4"/>
      <c r="M28" s="4"/>
      <c r="N28" s="5">
        <v>479</v>
      </c>
      <c r="O28" s="5">
        <v>639</v>
      </c>
    </row>
    <row r="29" spans="1:15" ht="11.25" customHeight="1" x14ac:dyDescent="0.2">
      <c r="A29" s="296"/>
      <c r="B29" s="3" t="s">
        <v>19</v>
      </c>
      <c r="C29" s="2" t="s">
        <v>12</v>
      </c>
      <c r="D29" s="5">
        <v>7</v>
      </c>
      <c r="E29" s="5">
        <v>1</v>
      </c>
      <c r="F29" s="5">
        <v>4</v>
      </c>
      <c r="G29" s="4"/>
      <c r="H29" s="5">
        <v>2</v>
      </c>
      <c r="I29" s="5">
        <v>14</v>
      </c>
      <c r="J29" s="6">
        <v>1385</v>
      </c>
      <c r="K29" s="5">
        <v>198</v>
      </c>
      <c r="L29" s="5">
        <v>791</v>
      </c>
      <c r="M29" s="4"/>
      <c r="N29" s="5">
        <v>396</v>
      </c>
      <c r="O29" s="6">
        <v>2770</v>
      </c>
    </row>
    <row r="30" spans="1:15" ht="11.25" customHeight="1" x14ac:dyDescent="0.2">
      <c r="A30" s="297"/>
      <c r="B30" s="298" t="s">
        <v>8</v>
      </c>
      <c r="C30" s="298"/>
      <c r="D30" s="6">
        <v>1587</v>
      </c>
      <c r="E30" s="5">
        <v>583</v>
      </c>
      <c r="F30" s="5">
        <v>407</v>
      </c>
      <c r="G30" s="5">
        <v>781</v>
      </c>
      <c r="H30" s="5">
        <v>894</v>
      </c>
      <c r="I30" s="8">
        <v>4252</v>
      </c>
      <c r="J30" s="6">
        <v>251783</v>
      </c>
      <c r="K30" s="6">
        <v>92819</v>
      </c>
      <c r="L30" s="6">
        <v>65179</v>
      </c>
      <c r="M30" s="6">
        <v>122717</v>
      </c>
      <c r="N30" s="6">
        <v>142818</v>
      </c>
      <c r="O30" s="10">
        <v>675316</v>
      </c>
    </row>
    <row r="31" spans="1:15" ht="11.25" customHeight="1" x14ac:dyDescent="0.2">
      <c r="A31" s="295" t="s">
        <v>21</v>
      </c>
      <c r="B31" s="3" t="s">
        <v>10</v>
      </c>
      <c r="C31" s="2" t="s">
        <v>11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296"/>
      <c r="B32" s="3" t="s">
        <v>10</v>
      </c>
      <c r="C32" s="2" t="s">
        <v>12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296"/>
      <c r="B33" s="3" t="s">
        <v>13</v>
      </c>
      <c r="C33" s="2" t="s">
        <v>11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296"/>
      <c r="B34" s="3" t="s">
        <v>13</v>
      </c>
      <c r="C34" s="2" t="s">
        <v>12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1.25" customHeight="1" x14ac:dyDescent="0.2">
      <c r="A35" s="296"/>
      <c r="B35" s="3" t="s">
        <v>14</v>
      </c>
      <c r="C35" s="2" t="s">
        <v>11</v>
      </c>
      <c r="D35" s="4"/>
      <c r="E35" s="4"/>
      <c r="F35" s="4"/>
      <c r="G35" s="5">
        <v>1</v>
      </c>
      <c r="H35" s="5">
        <v>1</v>
      </c>
      <c r="I35" s="5">
        <v>2</v>
      </c>
      <c r="J35" s="4"/>
      <c r="K35" s="4"/>
      <c r="L35" s="4"/>
      <c r="M35" s="5">
        <v>284</v>
      </c>
      <c r="N35" s="5">
        <v>284</v>
      </c>
      <c r="O35" s="5">
        <v>568</v>
      </c>
    </row>
    <row r="36" spans="1:15" ht="11.25" customHeight="1" x14ac:dyDescent="0.2">
      <c r="A36" s="296"/>
      <c r="B36" s="3" t="s">
        <v>14</v>
      </c>
      <c r="C36" s="2" t="s">
        <v>12</v>
      </c>
      <c r="D36" s="4"/>
      <c r="E36" s="4"/>
      <c r="F36" s="4"/>
      <c r="G36" s="4"/>
      <c r="H36" s="5">
        <v>1</v>
      </c>
      <c r="I36" s="5">
        <v>1</v>
      </c>
      <c r="J36" s="4"/>
      <c r="K36" s="4"/>
      <c r="L36" s="4"/>
      <c r="M36" s="4"/>
      <c r="N36" s="5">
        <v>299</v>
      </c>
      <c r="O36" s="5">
        <v>299</v>
      </c>
    </row>
    <row r="37" spans="1:15" ht="11.25" customHeight="1" x14ac:dyDescent="0.2">
      <c r="A37" s="296"/>
      <c r="B37" s="3" t="s">
        <v>15</v>
      </c>
      <c r="C37" s="2" t="s">
        <v>11</v>
      </c>
      <c r="D37" s="5">
        <v>401</v>
      </c>
      <c r="E37" s="5">
        <v>41</v>
      </c>
      <c r="F37" s="5">
        <v>19</v>
      </c>
      <c r="G37" s="5">
        <v>9</v>
      </c>
      <c r="H37" s="5">
        <v>77</v>
      </c>
      <c r="I37" s="5">
        <v>547</v>
      </c>
      <c r="J37" s="6">
        <v>39122</v>
      </c>
      <c r="K37" s="6">
        <v>4000</v>
      </c>
      <c r="L37" s="6">
        <v>1854</v>
      </c>
      <c r="M37" s="5">
        <v>878</v>
      </c>
      <c r="N37" s="6">
        <v>7512</v>
      </c>
      <c r="O37" s="6">
        <v>53366</v>
      </c>
    </row>
    <row r="38" spans="1:15" ht="11.25" customHeight="1" x14ac:dyDescent="0.2">
      <c r="A38" s="296"/>
      <c r="B38" s="3" t="s">
        <v>15</v>
      </c>
      <c r="C38" s="2" t="s">
        <v>12</v>
      </c>
      <c r="D38" s="5">
        <v>357</v>
      </c>
      <c r="E38" s="5">
        <v>44</v>
      </c>
      <c r="F38" s="5">
        <v>33</v>
      </c>
      <c r="G38" s="5">
        <v>32</v>
      </c>
      <c r="H38" s="5">
        <v>105</v>
      </c>
      <c r="I38" s="5">
        <v>571</v>
      </c>
      <c r="J38" s="6">
        <v>63420</v>
      </c>
      <c r="K38" s="6">
        <v>7817</v>
      </c>
      <c r="L38" s="6">
        <v>5862</v>
      </c>
      <c r="M38" s="6">
        <v>5685</v>
      </c>
      <c r="N38" s="6">
        <v>18653</v>
      </c>
      <c r="O38" s="6">
        <v>101437</v>
      </c>
    </row>
    <row r="39" spans="1:15" ht="11.25" customHeight="1" x14ac:dyDescent="0.2">
      <c r="A39" s="296"/>
      <c r="B39" s="3" t="s">
        <v>16</v>
      </c>
      <c r="C39" s="2" t="s">
        <v>11</v>
      </c>
      <c r="D39" s="6">
        <v>16335</v>
      </c>
      <c r="E39" s="6">
        <v>2034</v>
      </c>
      <c r="F39" s="6">
        <v>1154</v>
      </c>
      <c r="G39" s="5">
        <v>649</v>
      </c>
      <c r="H39" s="6">
        <v>2987</v>
      </c>
      <c r="I39" s="6">
        <v>23159</v>
      </c>
      <c r="J39" s="6">
        <v>1459557</v>
      </c>
      <c r="K39" s="6">
        <v>181741</v>
      </c>
      <c r="L39" s="6">
        <v>103112</v>
      </c>
      <c r="M39" s="6">
        <v>57989</v>
      </c>
      <c r="N39" s="6">
        <v>266893</v>
      </c>
      <c r="O39" s="6">
        <v>2069292</v>
      </c>
    </row>
    <row r="40" spans="1:15" ht="11.25" customHeight="1" x14ac:dyDescent="0.2">
      <c r="A40" s="296"/>
      <c r="B40" s="3" t="s">
        <v>17</v>
      </c>
      <c r="C40" s="2" t="s">
        <v>12</v>
      </c>
      <c r="D40" s="6">
        <v>17382</v>
      </c>
      <c r="E40" s="6">
        <v>1996</v>
      </c>
      <c r="F40" s="6">
        <v>1334</v>
      </c>
      <c r="G40" s="5">
        <v>798</v>
      </c>
      <c r="H40" s="6">
        <v>3656</v>
      </c>
      <c r="I40" s="6">
        <v>25166</v>
      </c>
      <c r="J40" s="6">
        <v>3100316</v>
      </c>
      <c r="K40" s="6">
        <v>356014</v>
      </c>
      <c r="L40" s="6">
        <v>237937</v>
      </c>
      <c r="M40" s="6">
        <v>142334</v>
      </c>
      <c r="N40" s="6">
        <v>652097</v>
      </c>
      <c r="O40" s="6">
        <v>4488698</v>
      </c>
    </row>
    <row r="41" spans="1:15" ht="11.25" customHeight="1" x14ac:dyDescent="0.2">
      <c r="A41" s="296"/>
      <c r="B41" s="3" t="s">
        <v>18</v>
      </c>
      <c r="C41" s="2" t="s">
        <v>11</v>
      </c>
      <c r="D41" s="6">
        <v>6730</v>
      </c>
      <c r="E41" s="5">
        <v>454</v>
      </c>
      <c r="F41" s="5">
        <v>192</v>
      </c>
      <c r="G41" s="5">
        <v>132</v>
      </c>
      <c r="H41" s="5">
        <v>625</v>
      </c>
      <c r="I41" s="6">
        <v>8133</v>
      </c>
      <c r="J41" s="6">
        <v>1075176</v>
      </c>
      <c r="K41" s="6">
        <v>72530</v>
      </c>
      <c r="L41" s="6">
        <v>30674</v>
      </c>
      <c r="M41" s="6">
        <v>21088</v>
      </c>
      <c r="N41" s="6">
        <v>99849</v>
      </c>
      <c r="O41" s="6">
        <v>1299317</v>
      </c>
    </row>
    <row r="42" spans="1:15" ht="11.25" customHeight="1" x14ac:dyDescent="0.2">
      <c r="A42" s="296"/>
      <c r="B42" s="3" t="s">
        <v>19</v>
      </c>
      <c r="C42" s="2" t="s">
        <v>12</v>
      </c>
      <c r="D42" s="6">
        <v>15824</v>
      </c>
      <c r="E42" s="5">
        <v>828</v>
      </c>
      <c r="F42" s="5">
        <v>466</v>
      </c>
      <c r="G42" s="5">
        <v>396</v>
      </c>
      <c r="H42" s="6">
        <v>1857</v>
      </c>
      <c r="I42" s="6">
        <v>19371</v>
      </c>
      <c r="J42" s="6">
        <v>3130530</v>
      </c>
      <c r="K42" s="6">
        <v>163807</v>
      </c>
      <c r="L42" s="6">
        <v>92191</v>
      </c>
      <c r="M42" s="6">
        <v>78342</v>
      </c>
      <c r="N42" s="6">
        <v>367378</v>
      </c>
      <c r="O42" s="6">
        <v>3832248</v>
      </c>
    </row>
    <row r="43" spans="1:15" ht="11.25" customHeight="1" x14ac:dyDescent="0.2">
      <c r="A43" s="297"/>
      <c r="B43" s="298" t="s">
        <v>8</v>
      </c>
      <c r="C43" s="298"/>
      <c r="D43" s="6">
        <v>57029</v>
      </c>
      <c r="E43" s="6">
        <v>5397</v>
      </c>
      <c r="F43" s="6">
        <v>3198</v>
      </c>
      <c r="G43" s="6">
        <v>2017</v>
      </c>
      <c r="H43" s="6">
        <v>9309</v>
      </c>
      <c r="I43" s="8">
        <v>76950</v>
      </c>
      <c r="J43" s="6">
        <v>8868121</v>
      </c>
      <c r="K43" s="6">
        <v>785909</v>
      </c>
      <c r="L43" s="6">
        <v>471630</v>
      </c>
      <c r="M43" s="6">
        <v>306600</v>
      </c>
      <c r="N43" s="6">
        <v>1412965</v>
      </c>
      <c r="O43" s="10">
        <v>11845225</v>
      </c>
    </row>
    <row r="44" spans="1:15" ht="11.25" customHeight="1" x14ac:dyDescent="0.2">
      <c r="A44" s="295" t="s">
        <v>22</v>
      </c>
      <c r="B44" s="3" t="s">
        <v>10</v>
      </c>
      <c r="C44" s="2" t="s">
        <v>11</v>
      </c>
      <c r="D44" s="5">
        <v>13</v>
      </c>
      <c r="E44" s="4"/>
      <c r="F44" s="5">
        <v>1</v>
      </c>
      <c r="G44" s="4"/>
      <c r="H44" s="4"/>
      <c r="I44" s="5">
        <v>14</v>
      </c>
      <c r="J44" s="6">
        <v>5653</v>
      </c>
      <c r="K44" s="4"/>
      <c r="L44" s="5">
        <v>435</v>
      </c>
      <c r="M44" s="4"/>
      <c r="N44" s="4"/>
      <c r="O44" s="6">
        <v>6088</v>
      </c>
    </row>
    <row r="45" spans="1:15" ht="11.25" customHeight="1" x14ac:dyDescent="0.2">
      <c r="A45" s="296"/>
      <c r="B45" s="3" t="s">
        <v>10</v>
      </c>
      <c r="C45" s="2" t="s">
        <v>12</v>
      </c>
      <c r="D45" s="5">
        <v>23</v>
      </c>
      <c r="E45" s="4"/>
      <c r="F45" s="5">
        <v>1</v>
      </c>
      <c r="G45" s="4"/>
      <c r="H45" s="5">
        <v>1</v>
      </c>
      <c r="I45" s="5">
        <v>25</v>
      </c>
      <c r="J45" s="6">
        <v>9701</v>
      </c>
      <c r="K45" s="4"/>
      <c r="L45" s="5">
        <v>422</v>
      </c>
      <c r="M45" s="4"/>
      <c r="N45" s="5">
        <v>422</v>
      </c>
      <c r="O45" s="6">
        <v>10545</v>
      </c>
    </row>
    <row r="46" spans="1:15" ht="11.25" customHeight="1" x14ac:dyDescent="0.2">
      <c r="A46" s="296"/>
      <c r="B46" s="3" t="s">
        <v>13</v>
      </c>
      <c r="C46" s="2" t="s">
        <v>11</v>
      </c>
      <c r="D46" s="5">
        <v>148</v>
      </c>
      <c r="E46" s="5">
        <v>5</v>
      </c>
      <c r="F46" s="5">
        <v>9</v>
      </c>
      <c r="G46" s="5">
        <v>31</v>
      </c>
      <c r="H46" s="5">
        <v>6</v>
      </c>
      <c r="I46" s="5">
        <v>199</v>
      </c>
      <c r="J46" s="6">
        <v>64016</v>
      </c>
      <c r="K46" s="6">
        <v>2163</v>
      </c>
      <c r="L46" s="6">
        <v>3893</v>
      </c>
      <c r="M46" s="6">
        <v>13409</v>
      </c>
      <c r="N46" s="6">
        <v>2595</v>
      </c>
      <c r="O46" s="6">
        <v>86076</v>
      </c>
    </row>
    <row r="47" spans="1:15" ht="11.25" customHeight="1" x14ac:dyDescent="0.2">
      <c r="A47" s="296"/>
      <c r="B47" s="3" t="s">
        <v>13</v>
      </c>
      <c r="C47" s="2" t="s">
        <v>12</v>
      </c>
      <c r="D47" s="5">
        <v>120</v>
      </c>
      <c r="E47" s="5">
        <v>2</v>
      </c>
      <c r="F47" s="5">
        <v>11</v>
      </c>
      <c r="G47" s="5">
        <v>30</v>
      </c>
      <c r="H47" s="5">
        <v>3</v>
      </c>
      <c r="I47" s="5">
        <v>166</v>
      </c>
      <c r="J47" s="6">
        <v>50605</v>
      </c>
      <c r="K47" s="5">
        <v>843</v>
      </c>
      <c r="L47" s="6">
        <v>4639</v>
      </c>
      <c r="M47" s="6">
        <v>12651</v>
      </c>
      <c r="N47" s="6">
        <v>1265</v>
      </c>
      <c r="O47" s="6">
        <v>70003</v>
      </c>
    </row>
    <row r="48" spans="1:15" ht="11.25" customHeight="1" x14ac:dyDescent="0.2">
      <c r="A48" s="296"/>
      <c r="B48" s="3" t="s">
        <v>14</v>
      </c>
      <c r="C48" s="2" t="s">
        <v>11</v>
      </c>
      <c r="D48" s="5">
        <v>903</v>
      </c>
      <c r="E48" s="5">
        <v>128</v>
      </c>
      <c r="F48" s="5">
        <v>152</v>
      </c>
      <c r="G48" s="5">
        <v>156</v>
      </c>
      <c r="H48" s="5">
        <v>274</v>
      </c>
      <c r="I48" s="6">
        <v>1613</v>
      </c>
      <c r="J48" s="6">
        <v>256387</v>
      </c>
      <c r="K48" s="6">
        <v>36343</v>
      </c>
      <c r="L48" s="6">
        <v>43157</v>
      </c>
      <c r="M48" s="6">
        <v>44293</v>
      </c>
      <c r="N48" s="6">
        <v>77796</v>
      </c>
      <c r="O48" s="6">
        <v>457976</v>
      </c>
    </row>
    <row r="49" spans="1:15" ht="11.25" customHeight="1" x14ac:dyDescent="0.2">
      <c r="A49" s="296"/>
      <c r="B49" s="3" t="s">
        <v>14</v>
      </c>
      <c r="C49" s="2" t="s">
        <v>12</v>
      </c>
      <c r="D49" s="5">
        <v>993</v>
      </c>
      <c r="E49" s="5">
        <v>152</v>
      </c>
      <c r="F49" s="5">
        <v>191</v>
      </c>
      <c r="G49" s="5">
        <v>204</v>
      </c>
      <c r="H49" s="5">
        <v>405</v>
      </c>
      <c r="I49" s="6">
        <v>1945</v>
      </c>
      <c r="J49" s="6">
        <v>297105</v>
      </c>
      <c r="K49" s="6">
        <v>45478</v>
      </c>
      <c r="L49" s="6">
        <v>57147</v>
      </c>
      <c r="M49" s="6">
        <v>61037</v>
      </c>
      <c r="N49" s="6">
        <v>121176</v>
      </c>
      <c r="O49" s="6">
        <v>581943</v>
      </c>
    </row>
    <row r="50" spans="1:15" ht="11.25" customHeight="1" x14ac:dyDescent="0.2">
      <c r="A50" s="296"/>
      <c r="B50" s="3" t="s">
        <v>15</v>
      </c>
      <c r="C50" s="2" t="s">
        <v>11</v>
      </c>
      <c r="D50" s="6">
        <v>1282</v>
      </c>
      <c r="E50" s="5">
        <v>304</v>
      </c>
      <c r="F50" s="5">
        <v>315</v>
      </c>
      <c r="G50" s="5">
        <v>245</v>
      </c>
      <c r="H50" s="5">
        <v>883</v>
      </c>
      <c r="I50" s="6">
        <v>3029</v>
      </c>
      <c r="J50" s="6">
        <v>125074</v>
      </c>
      <c r="K50" s="6">
        <v>29659</v>
      </c>
      <c r="L50" s="6">
        <v>30732</v>
      </c>
      <c r="M50" s="6">
        <v>23903</v>
      </c>
      <c r="N50" s="6">
        <v>86147</v>
      </c>
      <c r="O50" s="6">
        <v>295515</v>
      </c>
    </row>
    <row r="51" spans="1:15" ht="11.25" customHeight="1" x14ac:dyDescent="0.2">
      <c r="A51" s="296"/>
      <c r="B51" s="3" t="s">
        <v>15</v>
      </c>
      <c r="C51" s="2" t="s">
        <v>12</v>
      </c>
      <c r="D51" s="6">
        <v>1630</v>
      </c>
      <c r="E51" s="5">
        <v>499</v>
      </c>
      <c r="F51" s="5">
        <v>490</v>
      </c>
      <c r="G51" s="5">
        <v>393</v>
      </c>
      <c r="H51" s="6">
        <v>1270</v>
      </c>
      <c r="I51" s="6">
        <v>4282</v>
      </c>
      <c r="J51" s="6">
        <v>289566</v>
      </c>
      <c r="K51" s="6">
        <v>88646</v>
      </c>
      <c r="L51" s="6">
        <v>87047</v>
      </c>
      <c r="M51" s="6">
        <v>69816</v>
      </c>
      <c r="N51" s="6">
        <v>225613</v>
      </c>
      <c r="O51" s="6">
        <v>760688</v>
      </c>
    </row>
    <row r="52" spans="1:15" ht="11.25" customHeight="1" x14ac:dyDescent="0.2">
      <c r="A52" s="296"/>
      <c r="B52" s="3" t="s">
        <v>16</v>
      </c>
      <c r="C52" s="2" t="s">
        <v>11</v>
      </c>
      <c r="D52" s="6">
        <v>15772</v>
      </c>
      <c r="E52" s="6">
        <v>2969</v>
      </c>
      <c r="F52" s="6">
        <v>2090</v>
      </c>
      <c r="G52" s="6">
        <v>1812</v>
      </c>
      <c r="H52" s="6">
        <v>5282</v>
      </c>
      <c r="I52" s="6">
        <v>27925</v>
      </c>
      <c r="J52" s="6">
        <v>1409252</v>
      </c>
      <c r="K52" s="6">
        <v>265285</v>
      </c>
      <c r="L52" s="6">
        <v>186745</v>
      </c>
      <c r="M52" s="6">
        <v>161905</v>
      </c>
      <c r="N52" s="6">
        <v>471955</v>
      </c>
      <c r="O52" s="6">
        <v>2495142</v>
      </c>
    </row>
    <row r="53" spans="1:15" ht="11.25" customHeight="1" x14ac:dyDescent="0.2">
      <c r="A53" s="296"/>
      <c r="B53" s="3" t="s">
        <v>17</v>
      </c>
      <c r="C53" s="2" t="s">
        <v>12</v>
      </c>
      <c r="D53" s="6">
        <v>16864</v>
      </c>
      <c r="E53" s="6">
        <v>2905</v>
      </c>
      <c r="F53" s="6">
        <v>2236</v>
      </c>
      <c r="G53" s="6">
        <v>2001</v>
      </c>
      <c r="H53" s="6">
        <v>5824</v>
      </c>
      <c r="I53" s="6">
        <v>29830</v>
      </c>
      <c r="J53" s="6">
        <v>3007924</v>
      </c>
      <c r="K53" s="6">
        <v>518146</v>
      </c>
      <c r="L53" s="6">
        <v>398821</v>
      </c>
      <c r="M53" s="6">
        <v>356906</v>
      </c>
      <c r="N53" s="6">
        <v>1038790</v>
      </c>
      <c r="O53" s="6">
        <v>5320587</v>
      </c>
    </row>
    <row r="54" spans="1:15" ht="11.25" customHeight="1" x14ac:dyDescent="0.2">
      <c r="A54" s="296"/>
      <c r="B54" s="3" t="s">
        <v>18</v>
      </c>
      <c r="C54" s="2" t="s">
        <v>11</v>
      </c>
      <c r="D54" s="6">
        <v>4276</v>
      </c>
      <c r="E54" s="5">
        <v>525</v>
      </c>
      <c r="F54" s="5">
        <v>320</v>
      </c>
      <c r="G54" s="5">
        <v>400</v>
      </c>
      <c r="H54" s="5">
        <v>877</v>
      </c>
      <c r="I54" s="6">
        <v>6398</v>
      </c>
      <c r="J54" s="6">
        <v>683128</v>
      </c>
      <c r="K54" s="6">
        <v>83873</v>
      </c>
      <c r="L54" s="6">
        <v>51123</v>
      </c>
      <c r="M54" s="6">
        <v>63903</v>
      </c>
      <c r="N54" s="6">
        <v>140108</v>
      </c>
      <c r="O54" s="6">
        <v>1022135</v>
      </c>
    </row>
    <row r="55" spans="1:15" ht="11.25" customHeight="1" x14ac:dyDescent="0.2">
      <c r="A55" s="296"/>
      <c r="B55" s="3" t="s">
        <v>19</v>
      </c>
      <c r="C55" s="2" t="s">
        <v>12</v>
      </c>
      <c r="D55" s="6">
        <v>11373</v>
      </c>
      <c r="E55" s="6">
        <v>1168</v>
      </c>
      <c r="F55" s="5">
        <v>908</v>
      </c>
      <c r="G55" s="6">
        <v>1106</v>
      </c>
      <c r="H55" s="6">
        <v>2697</v>
      </c>
      <c r="I55" s="6">
        <v>17252</v>
      </c>
      <c r="J55" s="6">
        <v>2249970</v>
      </c>
      <c r="K55" s="6">
        <v>231071</v>
      </c>
      <c r="L55" s="6">
        <v>179634</v>
      </c>
      <c r="M55" s="6">
        <v>218805</v>
      </c>
      <c r="N55" s="6">
        <v>533559</v>
      </c>
      <c r="O55" s="6">
        <v>3413039</v>
      </c>
    </row>
    <row r="56" spans="1:15" ht="11.25" customHeight="1" x14ac:dyDescent="0.2">
      <c r="A56" s="297"/>
      <c r="B56" s="298" t="s">
        <v>8</v>
      </c>
      <c r="C56" s="298"/>
      <c r="D56" s="6">
        <v>53397</v>
      </c>
      <c r="E56" s="6">
        <v>8657</v>
      </c>
      <c r="F56" s="6">
        <v>6724</v>
      </c>
      <c r="G56" s="6">
        <v>6378</v>
      </c>
      <c r="H56" s="6">
        <v>17522</v>
      </c>
      <c r="I56" s="8">
        <v>92678</v>
      </c>
      <c r="J56" s="6">
        <v>8448381</v>
      </c>
      <c r="K56" s="6">
        <v>1301507</v>
      </c>
      <c r="L56" s="6">
        <v>1043795</v>
      </c>
      <c r="M56" s="6">
        <v>1026628</v>
      </c>
      <c r="N56" s="6">
        <v>2699426</v>
      </c>
      <c r="O56" s="10">
        <v>14519737</v>
      </c>
    </row>
    <row r="57" spans="1:15" ht="11.25" customHeight="1" x14ac:dyDescent="0.2">
      <c r="A57" s="295" t="s">
        <v>23</v>
      </c>
      <c r="B57" s="3" t="s">
        <v>10</v>
      </c>
      <c r="C57" s="2" t="s">
        <v>11</v>
      </c>
      <c r="D57" s="5">
        <v>534</v>
      </c>
      <c r="E57" s="5">
        <v>375</v>
      </c>
      <c r="F57" s="5">
        <v>168</v>
      </c>
      <c r="G57" s="5">
        <v>3</v>
      </c>
      <c r="H57" s="5">
        <v>42</v>
      </c>
      <c r="I57" s="6">
        <v>1122</v>
      </c>
      <c r="J57" s="6">
        <v>232193</v>
      </c>
      <c r="K57" s="6">
        <v>163057</v>
      </c>
      <c r="L57" s="6">
        <v>73049</v>
      </c>
      <c r="M57" s="6">
        <v>1304</v>
      </c>
      <c r="N57" s="6">
        <v>18262</v>
      </c>
      <c r="O57" s="6">
        <v>487865</v>
      </c>
    </row>
    <row r="58" spans="1:15" ht="11.25" customHeight="1" x14ac:dyDescent="0.2">
      <c r="A58" s="296"/>
      <c r="B58" s="3" t="s">
        <v>10</v>
      </c>
      <c r="C58" s="2" t="s">
        <v>12</v>
      </c>
      <c r="D58" s="5">
        <v>478</v>
      </c>
      <c r="E58" s="5">
        <v>327</v>
      </c>
      <c r="F58" s="5">
        <v>165</v>
      </c>
      <c r="G58" s="5">
        <v>7</v>
      </c>
      <c r="H58" s="5">
        <v>34</v>
      </c>
      <c r="I58" s="6">
        <v>1011</v>
      </c>
      <c r="J58" s="6">
        <v>201605</v>
      </c>
      <c r="K58" s="6">
        <v>137918</v>
      </c>
      <c r="L58" s="6">
        <v>69592</v>
      </c>
      <c r="M58" s="6">
        <v>2952</v>
      </c>
      <c r="N58" s="6">
        <v>14340</v>
      </c>
      <c r="O58" s="6">
        <v>426407</v>
      </c>
    </row>
    <row r="59" spans="1:15" ht="11.25" customHeight="1" x14ac:dyDescent="0.2">
      <c r="A59" s="296"/>
      <c r="B59" s="3" t="s">
        <v>13</v>
      </c>
      <c r="C59" s="2" t="s">
        <v>11</v>
      </c>
      <c r="D59" s="6">
        <v>3515</v>
      </c>
      <c r="E59" s="6">
        <v>1213</v>
      </c>
      <c r="F59" s="5">
        <v>590</v>
      </c>
      <c r="G59" s="5">
        <v>74</v>
      </c>
      <c r="H59" s="5">
        <v>302</v>
      </c>
      <c r="I59" s="6">
        <v>5694</v>
      </c>
      <c r="J59" s="6">
        <v>1520377</v>
      </c>
      <c r="K59" s="6">
        <v>524671</v>
      </c>
      <c r="L59" s="6">
        <v>255198</v>
      </c>
      <c r="M59" s="6">
        <v>32008</v>
      </c>
      <c r="N59" s="6">
        <v>130627</v>
      </c>
      <c r="O59" s="6">
        <v>2462881</v>
      </c>
    </row>
    <row r="60" spans="1:15" ht="11.25" customHeight="1" x14ac:dyDescent="0.2">
      <c r="A60" s="296"/>
      <c r="B60" s="3" t="s">
        <v>13</v>
      </c>
      <c r="C60" s="2" t="s">
        <v>12</v>
      </c>
      <c r="D60" s="6">
        <v>3375</v>
      </c>
      <c r="E60" s="6">
        <v>1252</v>
      </c>
      <c r="F60" s="5">
        <v>623</v>
      </c>
      <c r="G60" s="5">
        <v>72</v>
      </c>
      <c r="H60" s="5">
        <v>284</v>
      </c>
      <c r="I60" s="6">
        <v>5606</v>
      </c>
      <c r="J60" s="6">
        <v>1423277</v>
      </c>
      <c r="K60" s="6">
        <v>527983</v>
      </c>
      <c r="L60" s="6">
        <v>262726</v>
      </c>
      <c r="M60" s="6">
        <v>30363</v>
      </c>
      <c r="N60" s="6">
        <v>119766</v>
      </c>
      <c r="O60" s="6">
        <v>2364115</v>
      </c>
    </row>
    <row r="61" spans="1:15" ht="11.25" customHeight="1" x14ac:dyDescent="0.2">
      <c r="A61" s="296"/>
      <c r="B61" s="3" t="s">
        <v>14</v>
      </c>
      <c r="C61" s="2" t="s">
        <v>11</v>
      </c>
      <c r="D61" s="6">
        <v>7727</v>
      </c>
      <c r="E61" s="6">
        <v>2224</v>
      </c>
      <c r="F61" s="6">
        <v>1239</v>
      </c>
      <c r="G61" s="5">
        <v>384</v>
      </c>
      <c r="H61" s="5">
        <v>946</v>
      </c>
      <c r="I61" s="6">
        <v>12520</v>
      </c>
      <c r="J61" s="6">
        <v>2193914</v>
      </c>
      <c r="K61" s="6">
        <v>631456</v>
      </c>
      <c r="L61" s="6">
        <v>351787</v>
      </c>
      <c r="M61" s="6">
        <v>109028</v>
      </c>
      <c r="N61" s="6">
        <v>268596</v>
      </c>
      <c r="O61" s="6">
        <v>3554781</v>
      </c>
    </row>
    <row r="62" spans="1:15" ht="11.25" customHeight="1" x14ac:dyDescent="0.2">
      <c r="A62" s="296"/>
      <c r="B62" s="3" t="s">
        <v>14</v>
      </c>
      <c r="C62" s="2" t="s">
        <v>12</v>
      </c>
      <c r="D62" s="6">
        <v>7382</v>
      </c>
      <c r="E62" s="6">
        <v>2094</v>
      </c>
      <c r="F62" s="6">
        <v>1218</v>
      </c>
      <c r="G62" s="5">
        <v>426</v>
      </c>
      <c r="H62" s="5">
        <v>841</v>
      </c>
      <c r="I62" s="6">
        <v>11961</v>
      </c>
      <c r="J62" s="6">
        <v>2208692</v>
      </c>
      <c r="K62" s="6">
        <v>626524</v>
      </c>
      <c r="L62" s="6">
        <v>364425</v>
      </c>
      <c r="M62" s="6">
        <v>127459</v>
      </c>
      <c r="N62" s="6">
        <v>251627</v>
      </c>
      <c r="O62" s="6">
        <v>3578727</v>
      </c>
    </row>
    <row r="63" spans="1:15" ht="11.25" customHeight="1" x14ac:dyDescent="0.2">
      <c r="A63" s="296"/>
      <c r="B63" s="3" t="s">
        <v>15</v>
      </c>
      <c r="C63" s="2" t="s">
        <v>11</v>
      </c>
      <c r="D63" s="5">
        <v>546</v>
      </c>
      <c r="E63" s="5">
        <v>110</v>
      </c>
      <c r="F63" s="5">
        <v>55</v>
      </c>
      <c r="G63" s="5">
        <v>24</v>
      </c>
      <c r="H63" s="5">
        <v>57</v>
      </c>
      <c r="I63" s="5">
        <v>792</v>
      </c>
      <c r="J63" s="6">
        <v>53269</v>
      </c>
      <c r="K63" s="6">
        <v>10732</v>
      </c>
      <c r="L63" s="6">
        <v>5366</v>
      </c>
      <c r="M63" s="6">
        <v>2341</v>
      </c>
      <c r="N63" s="6">
        <v>5561</v>
      </c>
      <c r="O63" s="6">
        <v>77269</v>
      </c>
    </row>
    <row r="64" spans="1:15" ht="11.25" customHeight="1" x14ac:dyDescent="0.2">
      <c r="A64" s="296"/>
      <c r="B64" s="3" t="s">
        <v>15</v>
      </c>
      <c r="C64" s="2" t="s">
        <v>12</v>
      </c>
      <c r="D64" s="5">
        <v>500</v>
      </c>
      <c r="E64" s="5">
        <v>129</v>
      </c>
      <c r="F64" s="5">
        <v>77</v>
      </c>
      <c r="G64" s="5">
        <v>28</v>
      </c>
      <c r="H64" s="5">
        <v>72</v>
      </c>
      <c r="I64" s="5">
        <v>806</v>
      </c>
      <c r="J64" s="6">
        <v>88824</v>
      </c>
      <c r="K64" s="6">
        <v>22917</v>
      </c>
      <c r="L64" s="6">
        <v>13679</v>
      </c>
      <c r="M64" s="6">
        <v>4974</v>
      </c>
      <c r="N64" s="6">
        <v>12791</v>
      </c>
      <c r="O64" s="6">
        <v>143185</v>
      </c>
    </row>
    <row r="65" spans="1:15" ht="11.25" customHeight="1" x14ac:dyDescent="0.2">
      <c r="A65" s="296"/>
      <c r="B65" s="3" t="s">
        <v>16</v>
      </c>
      <c r="C65" s="2" t="s">
        <v>11</v>
      </c>
      <c r="D65" s="6">
        <v>11463</v>
      </c>
      <c r="E65" s="6">
        <v>1994</v>
      </c>
      <c r="F65" s="5">
        <v>960</v>
      </c>
      <c r="G65" s="5">
        <v>389</v>
      </c>
      <c r="H65" s="6">
        <v>1649</v>
      </c>
      <c r="I65" s="6">
        <v>16455</v>
      </c>
      <c r="J65" s="6">
        <v>1024237</v>
      </c>
      <c r="K65" s="6">
        <v>178167</v>
      </c>
      <c r="L65" s="6">
        <v>85777</v>
      </c>
      <c r="M65" s="6">
        <v>34758</v>
      </c>
      <c r="N65" s="6">
        <v>147341</v>
      </c>
      <c r="O65" s="6">
        <v>1470280</v>
      </c>
    </row>
    <row r="66" spans="1:15" ht="11.25" customHeight="1" x14ac:dyDescent="0.2">
      <c r="A66" s="296"/>
      <c r="B66" s="3" t="s">
        <v>17</v>
      </c>
      <c r="C66" s="2" t="s">
        <v>12</v>
      </c>
      <c r="D66" s="6">
        <v>12934</v>
      </c>
      <c r="E66" s="6">
        <v>2037</v>
      </c>
      <c r="F66" s="6">
        <v>1225</v>
      </c>
      <c r="G66" s="5">
        <v>546</v>
      </c>
      <c r="H66" s="6">
        <v>2022</v>
      </c>
      <c r="I66" s="6">
        <v>18764</v>
      </c>
      <c r="J66" s="6">
        <v>2306955</v>
      </c>
      <c r="K66" s="6">
        <v>363327</v>
      </c>
      <c r="L66" s="6">
        <v>218495</v>
      </c>
      <c r="M66" s="6">
        <v>97387</v>
      </c>
      <c r="N66" s="6">
        <v>360651</v>
      </c>
      <c r="O66" s="6">
        <v>3346815</v>
      </c>
    </row>
    <row r="67" spans="1:15" ht="11.25" customHeight="1" x14ac:dyDescent="0.2">
      <c r="A67" s="296"/>
      <c r="B67" s="3" t="s">
        <v>18</v>
      </c>
      <c r="C67" s="2" t="s">
        <v>11</v>
      </c>
      <c r="D67" s="6">
        <v>4257</v>
      </c>
      <c r="E67" s="5">
        <v>614</v>
      </c>
      <c r="F67" s="5">
        <v>198</v>
      </c>
      <c r="G67" s="5">
        <v>70</v>
      </c>
      <c r="H67" s="5">
        <v>284</v>
      </c>
      <c r="I67" s="6">
        <v>5423</v>
      </c>
      <c r="J67" s="6">
        <v>680093</v>
      </c>
      <c r="K67" s="6">
        <v>98092</v>
      </c>
      <c r="L67" s="6">
        <v>31632</v>
      </c>
      <c r="M67" s="6">
        <v>11183</v>
      </c>
      <c r="N67" s="6">
        <v>45371</v>
      </c>
      <c r="O67" s="6">
        <v>866371</v>
      </c>
    </row>
    <row r="68" spans="1:15" ht="11.25" customHeight="1" x14ac:dyDescent="0.2">
      <c r="A68" s="296"/>
      <c r="B68" s="3" t="s">
        <v>19</v>
      </c>
      <c r="C68" s="2" t="s">
        <v>12</v>
      </c>
      <c r="D68" s="6">
        <v>10808</v>
      </c>
      <c r="E68" s="6">
        <v>1178</v>
      </c>
      <c r="F68" s="5">
        <v>456</v>
      </c>
      <c r="G68" s="5">
        <v>204</v>
      </c>
      <c r="H68" s="5">
        <v>862</v>
      </c>
      <c r="I68" s="6">
        <v>13508</v>
      </c>
      <c r="J68" s="6">
        <v>2138193</v>
      </c>
      <c r="K68" s="6">
        <v>233049</v>
      </c>
      <c r="L68" s="6">
        <v>90212</v>
      </c>
      <c r="M68" s="6">
        <v>40358</v>
      </c>
      <c r="N68" s="6">
        <v>170533</v>
      </c>
      <c r="O68" s="6">
        <v>2672345</v>
      </c>
    </row>
    <row r="69" spans="1:15" ht="11.25" customHeight="1" x14ac:dyDescent="0.2">
      <c r="A69" s="297"/>
      <c r="B69" s="298" t="s">
        <v>8</v>
      </c>
      <c r="C69" s="298"/>
      <c r="D69" s="6">
        <v>63519</v>
      </c>
      <c r="E69" s="6">
        <v>13547</v>
      </c>
      <c r="F69" s="6">
        <v>6974</v>
      </c>
      <c r="G69" s="6">
        <v>2227</v>
      </c>
      <c r="H69" s="6">
        <v>7395</v>
      </c>
      <c r="I69" s="8">
        <v>93662</v>
      </c>
      <c r="J69" s="6">
        <v>14071629</v>
      </c>
      <c r="K69" s="6">
        <v>3517893</v>
      </c>
      <c r="L69" s="6">
        <v>1821938</v>
      </c>
      <c r="M69" s="6">
        <v>494115</v>
      </c>
      <c r="N69" s="6">
        <v>1545466</v>
      </c>
      <c r="O69" s="10">
        <v>21451041</v>
      </c>
    </row>
    <row r="70" spans="1:15" ht="11.25" customHeight="1" x14ac:dyDescent="0.2">
      <c r="A70" s="295" t="s">
        <v>24</v>
      </c>
      <c r="B70" s="3" t="s">
        <v>10</v>
      </c>
      <c r="C70" s="2" t="s">
        <v>11</v>
      </c>
      <c r="D70" s="5">
        <v>309</v>
      </c>
      <c r="E70" s="5">
        <v>238</v>
      </c>
      <c r="F70" s="5">
        <v>104</v>
      </c>
      <c r="G70" s="5">
        <v>3</v>
      </c>
      <c r="H70" s="5">
        <v>47</v>
      </c>
      <c r="I70" s="5">
        <v>701</v>
      </c>
      <c r="J70" s="6">
        <v>134359</v>
      </c>
      <c r="K70" s="6">
        <v>103487</v>
      </c>
      <c r="L70" s="6">
        <v>45221</v>
      </c>
      <c r="M70" s="6">
        <v>1304</v>
      </c>
      <c r="N70" s="6">
        <v>20436</v>
      </c>
      <c r="O70" s="6">
        <v>304807</v>
      </c>
    </row>
    <row r="71" spans="1:15" ht="11.25" customHeight="1" x14ac:dyDescent="0.2">
      <c r="A71" s="296"/>
      <c r="B71" s="3" t="s">
        <v>10</v>
      </c>
      <c r="C71" s="2" t="s">
        <v>12</v>
      </c>
      <c r="D71" s="5">
        <v>289</v>
      </c>
      <c r="E71" s="5">
        <v>245</v>
      </c>
      <c r="F71" s="5">
        <v>98</v>
      </c>
      <c r="G71" s="5">
        <v>5</v>
      </c>
      <c r="H71" s="5">
        <v>41</v>
      </c>
      <c r="I71" s="5">
        <v>678</v>
      </c>
      <c r="J71" s="6">
        <v>121891</v>
      </c>
      <c r="K71" s="6">
        <v>103333</v>
      </c>
      <c r="L71" s="6">
        <v>41333</v>
      </c>
      <c r="M71" s="6">
        <v>2109</v>
      </c>
      <c r="N71" s="6">
        <v>17292</v>
      </c>
      <c r="O71" s="6">
        <v>285958</v>
      </c>
    </row>
    <row r="72" spans="1:15" ht="11.25" customHeight="1" x14ac:dyDescent="0.2">
      <c r="A72" s="296"/>
      <c r="B72" s="3" t="s">
        <v>13</v>
      </c>
      <c r="C72" s="2" t="s">
        <v>11</v>
      </c>
      <c r="D72" s="6">
        <v>1771</v>
      </c>
      <c r="E72" s="5">
        <v>668</v>
      </c>
      <c r="F72" s="5">
        <v>541</v>
      </c>
      <c r="G72" s="5">
        <v>34</v>
      </c>
      <c r="H72" s="5">
        <v>280</v>
      </c>
      <c r="I72" s="6">
        <v>3294</v>
      </c>
      <c r="J72" s="6">
        <v>766028</v>
      </c>
      <c r="K72" s="6">
        <v>288937</v>
      </c>
      <c r="L72" s="6">
        <v>234004</v>
      </c>
      <c r="M72" s="6">
        <v>14706</v>
      </c>
      <c r="N72" s="6">
        <v>121111</v>
      </c>
      <c r="O72" s="6">
        <v>1424786</v>
      </c>
    </row>
    <row r="73" spans="1:15" ht="11.25" customHeight="1" x14ac:dyDescent="0.2">
      <c r="A73" s="296"/>
      <c r="B73" s="3" t="s">
        <v>13</v>
      </c>
      <c r="C73" s="2" t="s">
        <v>12</v>
      </c>
      <c r="D73" s="6">
        <v>1681</v>
      </c>
      <c r="E73" s="5">
        <v>586</v>
      </c>
      <c r="F73" s="5">
        <v>531</v>
      </c>
      <c r="G73" s="5">
        <v>45</v>
      </c>
      <c r="H73" s="5">
        <v>286</v>
      </c>
      <c r="I73" s="6">
        <v>3129</v>
      </c>
      <c r="J73" s="6">
        <v>708898</v>
      </c>
      <c r="K73" s="6">
        <v>247123</v>
      </c>
      <c r="L73" s="6">
        <v>223929</v>
      </c>
      <c r="M73" s="6">
        <v>18977</v>
      </c>
      <c r="N73" s="6">
        <v>120610</v>
      </c>
      <c r="O73" s="6">
        <v>1319537</v>
      </c>
    </row>
    <row r="74" spans="1:15" ht="11.25" customHeight="1" x14ac:dyDescent="0.2">
      <c r="A74" s="296"/>
      <c r="B74" s="3" t="s">
        <v>14</v>
      </c>
      <c r="C74" s="2" t="s">
        <v>11</v>
      </c>
      <c r="D74" s="6">
        <v>4614</v>
      </c>
      <c r="E74" s="6">
        <v>1059</v>
      </c>
      <c r="F74" s="6">
        <v>1116</v>
      </c>
      <c r="G74" s="5">
        <v>233</v>
      </c>
      <c r="H74" s="6">
        <v>1137</v>
      </c>
      <c r="I74" s="6">
        <v>8159</v>
      </c>
      <c r="J74" s="6">
        <v>1310045</v>
      </c>
      <c r="K74" s="6">
        <v>300680</v>
      </c>
      <c r="L74" s="6">
        <v>316864</v>
      </c>
      <c r="M74" s="6">
        <v>66155</v>
      </c>
      <c r="N74" s="6">
        <v>322826</v>
      </c>
      <c r="O74" s="6">
        <v>2316570</v>
      </c>
    </row>
    <row r="75" spans="1:15" ht="11.25" customHeight="1" x14ac:dyDescent="0.2">
      <c r="A75" s="296"/>
      <c r="B75" s="3" t="s">
        <v>14</v>
      </c>
      <c r="C75" s="2" t="s">
        <v>12</v>
      </c>
      <c r="D75" s="6">
        <v>4496</v>
      </c>
      <c r="E75" s="5">
        <v>982</v>
      </c>
      <c r="F75" s="6">
        <v>1090</v>
      </c>
      <c r="G75" s="5">
        <v>212</v>
      </c>
      <c r="H75" s="6">
        <v>1157</v>
      </c>
      <c r="I75" s="6">
        <v>7937</v>
      </c>
      <c r="J75" s="6">
        <v>1345202</v>
      </c>
      <c r="K75" s="6">
        <v>293814</v>
      </c>
      <c r="L75" s="6">
        <v>326128</v>
      </c>
      <c r="M75" s="6">
        <v>63430</v>
      </c>
      <c r="N75" s="6">
        <v>346174</v>
      </c>
      <c r="O75" s="6">
        <v>2374748</v>
      </c>
    </row>
    <row r="76" spans="1:15" ht="11.25" customHeight="1" x14ac:dyDescent="0.2">
      <c r="A76" s="296"/>
      <c r="B76" s="3" t="s">
        <v>15</v>
      </c>
      <c r="C76" s="2" t="s">
        <v>11</v>
      </c>
      <c r="D76" s="5">
        <v>478</v>
      </c>
      <c r="E76" s="5">
        <v>98</v>
      </c>
      <c r="F76" s="5">
        <v>116</v>
      </c>
      <c r="G76" s="5">
        <v>21</v>
      </c>
      <c r="H76" s="5">
        <v>167</v>
      </c>
      <c r="I76" s="5">
        <v>880</v>
      </c>
      <c r="J76" s="6">
        <v>46635</v>
      </c>
      <c r="K76" s="6">
        <v>9561</v>
      </c>
      <c r="L76" s="6">
        <v>11317</v>
      </c>
      <c r="M76" s="6">
        <v>2049</v>
      </c>
      <c r="N76" s="6">
        <v>16293</v>
      </c>
      <c r="O76" s="6">
        <v>85855</v>
      </c>
    </row>
    <row r="77" spans="1:15" ht="11.25" customHeight="1" x14ac:dyDescent="0.2">
      <c r="A77" s="296"/>
      <c r="B77" s="3" t="s">
        <v>15</v>
      </c>
      <c r="C77" s="2" t="s">
        <v>12</v>
      </c>
      <c r="D77" s="5">
        <v>468</v>
      </c>
      <c r="E77" s="5">
        <v>109</v>
      </c>
      <c r="F77" s="5">
        <v>108</v>
      </c>
      <c r="G77" s="5">
        <v>25</v>
      </c>
      <c r="H77" s="5">
        <v>155</v>
      </c>
      <c r="I77" s="5">
        <v>865</v>
      </c>
      <c r="J77" s="6">
        <v>83139</v>
      </c>
      <c r="K77" s="6">
        <v>19364</v>
      </c>
      <c r="L77" s="6">
        <v>19186</v>
      </c>
      <c r="M77" s="6">
        <v>4441</v>
      </c>
      <c r="N77" s="6">
        <v>27535</v>
      </c>
      <c r="O77" s="6">
        <v>153665</v>
      </c>
    </row>
    <row r="78" spans="1:15" ht="11.25" customHeight="1" x14ac:dyDescent="0.2">
      <c r="A78" s="296"/>
      <c r="B78" s="3" t="s">
        <v>16</v>
      </c>
      <c r="C78" s="2" t="s">
        <v>11</v>
      </c>
      <c r="D78" s="6">
        <v>11889</v>
      </c>
      <c r="E78" s="6">
        <v>2573</v>
      </c>
      <c r="F78" s="6">
        <v>2409</v>
      </c>
      <c r="G78" s="5">
        <v>585</v>
      </c>
      <c r="H78" s="6">
        <v>3696</v>
      </c>
      <c r="I78" s="6">
        <v>21152</v>
      </c>
      <c r="J78" s="6">
        <v>1062300</v>
      </c>
      <c r="K78" s="6">
        <v>229902</v>
      </c>
      <c r="L78" s="6">
        <v>215248</v>
      </c>
      <c r="M78" s="6">
        <v>52271</v>
      </c>
      <c r="N78" s="6">
        <v>330243</v>
      </c>
      <c r="O78" s="6">
        <v>1889964</v>
      </c>
    </row>
    <row r="79" spans="1:15" ht="11.25" customHeight="1" x14ac:dyDescent="0.2">
      <c r="A79" s="296"/>
      <c r="B79" s="3" t="s">
        <v>17</v>
      </c>
      <c r="C79" s="2" t="s">
        <v>12</v>
      </c>
      <c r="D79" s="6">
        <v>12786</v>
      </c>
      <c r="E79" s="6">
        <v>2546</v>
      </c>
      <c r="F79" s="6">
        <v>2691</v>
      </c>
      <c r="G79" s="5">
        <v>723</v>
      </c>
      <c r="H79" s="6">
        <v>4361</v>
      </c>
      <c r="I79" s="6">
        <v>23107</v>
      </c>
      <c r="J79" s="6">
        <v>2280557</v>
      </c>
      <c r="K79" s="6">
        <v>454114</v>
      </c>
      <c r="L79" s="6">
        <v>479976</v>
      </c>
      <c r="M79" s="6">
        <v>128957</v>
      </c>
      <c r="N79" s="6">
        <v>777844</v>
      </c>
      <c r="O79" s="6">
        <v>4121448</v>
      </c>
    </row>
    <row r="80" spans="1:15" ht="11.25" customHeight="1" x14ac:dyDescent="0.2">
      <c r="A80" s="296"/>
      <c r="B80" s="3" t="s">
        <v>18</v>
      </c>
      <c r="C80" s="2" t="s">
        <v>11</v>
      </c>
      <c r="D80" s="6">
        <v>3276</v>
      </c>
      <c r="E80" s="5">
        <v>511</v>
      </c>
      <c r="F80" s="5">
        <v>726</v>
      </c>
      <c r="G80" s="5">
        <v>122</v>
      </c>
      <c r="H80" s="5">
        <v>927</v>
      </c>
      <c r="I80" s="6">
        <v>5562</v>
      </c>
      <c r="J80" s="6">
        <v>523369</v>
      </c>
      <c r="K80" s="6">
        <v>81637</v>
      </c>
      <c r="L80" s="6">
        <v>115985</v>
      </c>
      <c r="M80" s="6">
        <v>19491</v>
      </c>
      <c r="N80" s="6">
        <v>148096</v>
      </c>
      <c r="O80" s="6">
        <v>888578</v>
      </c>
    </row>
    <row r="81" spans="1:15" ht="11.25" customHeight="1" x14ac:dyDescent="0.2">
      <c r="A81" s="296"/>
      <c r="B81" s="3" t="s">
        <v>19</v>
      </c>
      <c r="C81" s="2" t="s">
        <v>12</v>
      </c>
      <c r="D81" s="6">
        <v>8929</v>
      </c>
      <c r="E81" s="6">
        <v>1178</v>
      </c>
      <c r="F81" s="6">
        <v>2049</v>
      </c>
      <c r="G81" s="5">
        <v>351</v>
      </c>
      <c r="H81" s="6">
        <v>2937</v>
      </c>
      <c r="I81" s="6">
        <v>15444</v>
      </c>
      <c r="J81" s="6">
        <v>1766463</v>
      </c>
      <c r="K81" s="6">
        <v>233049</v>
      </c>
      <c r="L81" s="6">
        <v>405363</v>
      </c>
      <c r="M81" s="6">
        <v>69440</v>
      </c>
      <c r="N81" s="6">
        <v>581039</v>
      </c>
      <c r="O81" s="6">
        <v>3055354</v>
      </c>
    </row>
    <row r="82" spans="1:15" ht="11.25" customHeight="1" x14ac:dyDescent="0.2">
      <c r="A82" s="297"/>
      <c r="B82" s="298" t="s">
        <v>8</v>
      </c>
      <c r="C82" s="298"/>
      <c r="D82" s="6">
        <v>50986</v>
      </c>
      <c r="E82" s="6">
        <v>10793</v>
      </c>
      <c r="F82" s="6">
        <v>11579</v>
      </c>
      <c r="G82" s="6">
        <v>2359</v>
      </c>
      <c r="H82" s="6">
        <v>15191</v>
      </c>
      <c r="I82" s="8">
        <v>90908</v>
      </c>
      <c r="J82" s="6">
        <v>10148886</v>
      </c>
      <c r="K82" s="6">
        <v>2365001</v>
      </c>
      <c r="L82" s="6">
        <v>2434554</v>
      </c>
      <c r="M82" s="6">
        <v>443330</v>
      </c>
      <c r="N82" s="6">
        <v>2829499</v>
      </c>
      <c r="O82" s="10">
        <v>18221270</v>
      </c>
    </row>
    <row r="83" spans="1:15" ht="11.25" customHeight="1" x14ac:dyDescent="0.2">
      <c r="A83" s="295" t="s">
        <v>25</v>
      </c>
      <c r="B83" s="3" t="s">
        <v>10</v>
      </c>
      <c r="C83" s="2" t="s">
        <v>11</v>
      </c>
      <c r="D83" s="6">
        <v>1051</v>
      </c>
      <c r="E83" s="5">
        <v>193</v>
      </c>
      <c r="F83" s="5">
        <v>86</v>
      </c>
      <c r="G83" s="5">
        <v>18</v>
      </c>
      <c r="H83" s="5">
        <v>200</v>
      </c>
      <c r="I83" s="6">
        <v>1548</v>
      </c>
      <c r="J83" s="6">
        <v>456994</v>
      </c>
      <c r="K83" s="6">
        <v>83920</v>
      </c>
      <c r="L83" s="6">
        <v>37394</v>
      </c>
      <c r="M83" s="6">
        <v>7827</v>
      </c>
      <c r="N83" s="6">
        <v>86964</v>
      </c>
      <c r="O83" s="6">
        <v>673099</v>
      </c>
    </row>
    <row r="84" spans="1:15" ht="11.25" customHeight="1" x14ac:dyDescent="0.2">
      <c r="A84" s="296"/>
      <c r="B84" s="3" t="s">
        <v>10</v>
      </c>
      <c r="C84" s="2" t="s">
        <v>12</v>
      </c>
      <c r="D84" s="5">
        <v>958</v>
      </c>
      <c r="E84" s="5">
        <v>179</v>
      </c>
      <c r="F84" s="5">
        <v>81</v>
      </c>
      <c r="G84" s="5">
        <v>39</v>
      </c>
      <c r="H84" s="5">
        <v>164</v>
      </c>
      <c r="I84" s="6">
        <v>1421</v>
      </c>
      <c r="J84" s="6">
        <v>404054</v>
      </c>
      <c r="K84" s="6">
        <v>75496</v>
      </c>
      <c r="L84" s="6">
        <v>34163</v>
      </c>
      <c r="M84" s="6">
        <v>16449</v>
      </c>
      <c r="N84" s="6">
        <v>69170</v>
      </c>
      <c r="O84" s="6">
        <v>599332</v>
      </c>
    </row>
    <row r="85" spans="1:15" ht="11.25" customHeight="1" x14ac:dyDescent="0.2">
      <c r="A85" s="296"/>
      <c r="B85" s="3" t="s">
        <v>13</v>
      </c>
      <c r="C85" s="2" t="s">
        <v>11</v>
      </c>
      <c r="D85" s="6">
        <v>4513</v>
      </c>
      <c r="E85" s="6">
        <v>1346</v>
      </c>
      <c r="F85" s="5">
        <v>541</v>
      </c>
      <c r="G85" s="5">
        <v>197</v>
      </c>
      <c r="H85" s="5">
        <v>719</v>
      </c>
      <c r="I85" s="6">
        <v>7316</v>
      </c>
      <c r="J85" s="6">
        <v>1952052</v>
      </c>
      <c r="K85" s="6">
        <v>582199</v>
      </c>
      <c r="L85" s="6">
        <v>234004</v>
      </c>
      <c r="M85" s="6">
        <v>85210</v>
      </c>
      <c r="N85" s="6">
        <v>310996</v>
      </c>
      <c r="O85" s="6">
        <v>3164461</v>
      </c>
    </row>
    <row r="86" spans="1:15" ht="11.25" customHeight="1" x14ac:dyDescent="0.2">
      <c r="A86" s="296"/>
      <c r="B86" s="3" t="s">
        <v>13</v>
      </c>
      <c r="C86" s="2" t="s">
        <v>12</v>
      </c>
      <c r="D86" s="6">
        <v>4103</v>
      </c>
      <c r="E86" s="6">
        <v>1219</v>
      </c>
      <c r="F86" s="5">
        <v>516</v>
      </c>
      <c r="G86" s="5">
        <v>218</v>
      </c>
      <c r="H86" s="5">
        <v>709</v>
      </c>
      <c r="I86" s="6">
        <v>6765</v>
      </c>
      <c r="J86" s="6">
        <v>1730283</v>
      </c>
      <c r="K86" s="6">
        <v>514067</v>
      </c>
      <c r="L86" s="6">
        <v>217603</v>
      </c>
      <c r="M86" s="6">
        <v>91933</v>
      </c>
      <c r="N86" s="6">
        <v>298994</v>
      </c>
      <c r="O86" s="6">
        <v>2852880</v>
      </c>
    </row>
    <row r="87" spans="1:15" ht="11.25" customHeight="1" x14ac:dyDescent="0.2">
      <c r="A87" s="296"/>
      <c r="B87" s="3" t="s">
        <v>14</v>
      </c>
      <c r="C87" s="2" t="s">
        <v>11</v>
      </c>
      <c r="D87" s="6">
        <v>10299</v>
      </c>
      <c r="E87" s="6">
        <v>2703</v>
      </c>
      <c r="F87" s="6">
        <v>1146</v>
      </c>
      <c r="G87" s="5">
        <v>779</v>
      </c>
      <c r="H87" s="6">
        <v>2140</v>
      </c>
      <c r="I87" s="6">
        <v>17067</v>
      </c>
      <c r="J87" s="6">
        <v>2924177</v>
      </c>
      <c r="K87" s="6">
        <v>767458</v>
      </c>
      <c r="L87" s="6">
        <v>325382</v>
      </c>
      <c r="M87" s="6">
        <v>221180</v>
      </c>
      <c r="N87" s="6">
        <v>607606</v>
      </c>
      <c r="O87" s="6">
        <v>4845803</v>
      </c>
    </row>
    <row r="88" spans="1:15" ht="11.25" customHeight="1" x14ac:dyDescent="0.2">
      <c r="A88" s="296"/>
      <c r="B88" s="3" t="s">
        <v>14</v>
      </c>
      <c r="C88" s="2" t="s">
        <v>12</v>
      </c>
      <c r="D88" s="6">
        <v>9759</v>
      </c>
      <c r="E88" s="6">
        <v>2568</v>
      </c>
      <c r="F88" s="6">
        <v>1060</v>
      </c>
      <c r="G88" s="5">
        <v>709</v>
      </c>
      <c r="H88" s="6">
        <v>2022</v>
      </c>
      <c r="I88" s="6">
        <v>16118</v>
      </c>
      <c r="J88" s="6">
        <v>2919889</v>
      </c>
      <c r="K88" s="6">
        <v>768345</v>
      </c>
      <c r="L88" s="6">
        <v>317152</v>
      </c>
      <c r="M88" s="6">
        <v>212133</v>
      </c>
      <c r="N88" s="6">
        <v>604982</v>
      </c>
      <c r="O88" s="6">
        <v>4822501</v>
      </c>
    </row>
    <row r="89" spans="1:15" ht="11.25" customHeight="1" x14ac:dyDescent="0.2">
      <c r="A89" s="296"/>
      <c r="B89" s="3" t="s">
        <v>15</v>
      </c>
      <c r="C89" s="2" t="s">
        <v>11</v>
      </c>
      <c r="D89" s="5">
        <v>486</v>
      </c>
      <c r="E89" s="5">
        <v>176</v>
      </c>
      <c r="F89" s="5">
        <v>54</v>
      </c>
      <c r="G89" s="5">
        <v>59</v>
      </c>
      <c r="H89" s="5">
        <v>107</v>
      </c>
      <c r="I89" s="5">
        <v>882</v>
      </c>
      <c r="J89" s="6">
        <v>47415</v>
      </c>
      <c r="K89" s="6">
        <v>17171</v>
      </c>
      <c r="L89" s="6">
        <v>5268</v>
      </c>
      <c r="M89" s="6">
        <v>5756</v>
      </c>
      <c r="N89" s="6">
        <v>10439</v>
      </c>
      <c r="O89" s="6">
        <v>86049</v>
      </c>
    </row>
    <row r="90" spans="1:15" ht="11.25" customHeight="1" x14ac:dyDescent="0.2">
      <c r="A90" s="296"/>
      <c r="B90" s="3" t="s">
        <v>15</v>
      </c>
      <c r="C90" s="2" t="s">
        <v>12</v>
      </c>
      <c r="D90" s="5">
        <v>373</v>
      </c>
      <c r="E90" s="5">
        <v>127</v>
      </c>
      <c r="F90" s="5">
        <v>34</v>
      </c>
      <c r="G90" s="5">
        <v>32</v>
      </c>
      <c r="H90" s="5">
        <v>96</v>
      </c>
      <c r="I90" s="5">
        <v>662</v>
      </c>
      <c r="J90" s="6">
        <v>66263</v>
      </c>
      <c r="K90" s="6">
        <v>22561</v>
      </c>
      <c r="L90" s="6">
        <v>6040</v>
      </c>
      <c r="M90" s="6">
        <v>5685</v>
      </c>
      <c r="N90" s="6">
        <v>17054</v>
      </c>
      <c r="O90" s="6">
        <v>117603</v>
      </c>
    </row>
    <row r="91" spans="1:15" ht="11.25" customHeight="1" x14ac:dyDescent="0.2">
      <c r="A91" s="296"/>
      <c r="B91" s="3" t="s">
        <v>16</v>
      </c>
      <c r="C91" s="2" t="s">
        <v>11</v>
      </c>
      <c r="D91" s="5">
        <v>143</v>
      </c>
      <c r="E91" s="5">
        <v>48</v>
      </c>
      <c r="F91" s="5">
        <v>22</v>
      </c>
      <c r="G91" s="5">
        <v>17</v>
      </c>
      <c r="H91" s="5">
        <v>51</v>
      </c>
      <c r="I91" s="5">
        <v>281</v>
      </c>
      <c r="J91" s="6">
        <v>12777</v>
      </c>
      <c r="K91" s="6">
        <v>4289</v>
      </c>
      <c r="L91" s="6">
        <v>1966</v>
      </c>
      <c r="M91" s="6">
        <v>1519</v>
      </c>
      <c r="N91" s="6">
        <v>4557</v>
      </c>
      <c r="O91" s="6">
        <v>25108</v>
      </c>
    </row>
    <row r="92" spans="1:15" ht="11.25" customHeight="1" x14ac:dyDescent="0.2">
      <c r="A92" s="296"/>
      <c r="B92" s="3" t="s">
        <v>17</v>
      </c>
      <c r="C92" s="2" t="s">
        <v>12</v>
      </c>
      <c r="D92" s="5">
        <v>350</v>
      </c>
      <c r="E92" s="5">
        <v>67</v>
      </c>
      <c r="F92" s="5">
        <v>35</v>
      </c>
      <c r="G92" s="5">
        <v>20</v>
      </c>
      <c r="H92" s="5">
        <v>107</v>
      </c>
      <c r="I92" s="5">
        <v>579</v>
      </c>
      <c r="J92" s="6">
        <v>62427</v>
      </c>
      <c r="K92" s="6">
        <v>11950</v>
      </c>
      <c r="L92" s="6">
        <v>6243</v>
      </c>
      <c r="M92" s="6">
        <v>3567</v>
      </c>
      <c r="N92" s="6">
        <v>19085</v>
      </c>
      <c r="O92" s="6">
        <v>103272</v>
      </c>
    </row>
    <row r="93" spans="1:15" ht="11.25" customHeight="1" x14ac:dyDescent="0.2">
      <c r="A93" s="296"/>
      <c r="B93" s="3" t="s">
        <v>18</v>
      </c>
      <c r="C93" s="2" t="s">
        <v>11</v>
      </c>
      <c r="D93" s="5">
        <v>8</v>
      </c>
      <c r="E93" s="5">
        <v>3</v>
      </c>
      <c r="F93" s="4"/>
      <c r="G93" s="4"/>
      <c r="H93" s="5">
        <v>6</v>
      </c>
      <c r="I93" s="5">
        <v>17</v>
      </c>
      <c r="J93" s="6">
        <v>1278</v>
      </c>
      <c r="K93" s="5">
        <v>479</v>
      </c>
      <c r="L93" s="4"/>
      <c r="M93" s="4"/>
      <c r="N93" s="5">
        <v>959</v>
      </c>
      <c r="O93" s="6">
        <v>2716</v>
      </c>
    </row>
    <row r="94" spans="1:15" ht="11.25" customHeight="1" x14ac:dyDescent="0.2">
      <c r="A94" s="296"/>
      <c r="B94" s="3" t="s">
        <v>19</v>
      </c>
      <c r="C94" s="2" t="s">
        <v>12</v>
      </c>
      <c r="D94" s="5">
        <v>74</v>
      </c>
      <c r="E94" s="5">
        <v>23</v>
      </c>
      <c r="F94" s="5">
        <v>4</v>
      </c>
      <c r="G94" s="5">
        <v>4</v>
      </c>
      <c r="H94" s="5">
        <v>38</v>
      </c>
      <c r="I94" s="5">
        <v>143</v>
      </c>
      <c r="J94" s="6">
        <v>14640</v>
      </c>
      <c r="K94" s="6">
        <v>4550</v>
      </c>
      <c r="L94" s="5">
        <v>791</v>
      </c>
      <c r="M94" s="5">
        <v>791</v>
      </c>
      <c r="N94" s="6">
        <v>7518</v>
      </c>
      <c r="O94" s="6">
        <v>28290</v>
      </c>
    </row>
    <row r="95" spans="1:15" ht="11.25" customHeight="1" x14ac:dyDescent="0.2">
      <c r="A95" s="297"/>
      <c r="B95" s="298" t="s">
        <v>8</v>
      </c>
      <c r="C95" s="298"/>
      <c r="D95" s="6">
        <v>32117</v>
      </c>
      <c r="E95" s="6">
        <v>8652</v>
      </c>
      <c r="F95" s="6">
        <v>3579</v>
      </c>
      <c r="G95" s="6">
        <v>2092</v>
      </c>
      <c r="H95" s="6">
        <v>6359</v>
      </c>
      <c r="I95" s="8">
        <v>52799</v>
      </c>
      <c r="J95" s="6">
        <v>10592249</v>
      </c>
      <c r="K95" s="6">
        <v>2852485</v>
      </c>
      <c r="L95" s="6">
        <v>1186006</v>
      </c>
      <c r="M95" s="6">
        <v>652050</v>
      </c>
      <c r="N95" s="6">
        <v>2038324</v>
      </c>
      <c r="O95" s="10">
        <v>17321114</v>
      </c>
    </row>
    <row r="96" spans="1:15" ht="11.25" customHeight="1" x14ac:dyDescent="0.2">
      <c r="A96" s="295" t="s">
        <v>26</v>
      </c>
      <c r="B96" s="3" t="s">
        <v>10</v>
      </c>
      <c r="C96" s="2" t="s">
        <v>11</v>
      </c>
      <c r="D96" s="5">
        <v>478</v>
      </c>
      <c r="E96" s="5">
        <v>73</v>
      </c>
      <c r="F96" s="5">
        <v>80</v>
      </c>
      <c r="G96" s="5">
        <v>4</v>
      </c>
      <c r="H96" s="5">
        <v>50</v>
      </c>
      <c r="I96" s="5">
        <v>685</v>
      </c>
      <c r="J96" s="6">
        <v>207843</v>
      </c>
      <c r="K96" s="6">
        <v>31742</v>
      </c>
      <c r="L96" s="6">
        <v>34785</v>
      </c>
      <c r="M96" s="6">
        <v>1739</v>
      </c>
      <c r="N96" s="6">
        <v>21741</v>
      </c>
      <c r="O96" s="6">
        <v>297850</v>
      </c>
    </row>
    <row r="97" spans="1:15" ht="11.25" customHeight="1" x14ac:dyDescent="0.2">
      <c r="A97" s="296"/>
      <c r="B97" s="3" t="s">
        <v>10</v>
      </c>
      <c r="C97" s="2" t="s">
        <v>12</v>
      </c>
      <c r="D97" s="5">
        <v>506</v>
      </c>
      <c r="E97" s="5">
        <v>59</v>
      </c>
      <c r="F97" s="5">
        <v>64</v>
      </c>
      <c r="G97" s="5">
        <v>8</v>
      </c>
      <c r="H97" s="5">
        <v>54</v>
      </c>
      <c r="I97" s="5">
        <v>691</v>
      </c>
      <c r="J97" s="6">
        <v>213415</v>
      </c>
      <c r="K97" s="6">
        <v>24884</v>
      </c>
      <c r="L97" s="6">
        <v>26993</v>
      </c>
      <c r="M97" s="6">
        <v>3374</v>
      </c>
      <c r="N97" s="6">
        <v>22775</v>
      </c>
      <c r="O97" s="6">
        <v>291441</v>
      </c>
    </row>
    <row r="98" spans="1:15" ht="11.25" customHeight="1" x14ac:dyDescent="0.2">
      <c r="A98" s="296"/>
      <c r="B98" s="3" t="s">
        <v>13</v>
      </c>
      <c r="C98" s="2" t="s">
        <v>11</v>
      </c>
      <c r="D98" s="6">
        <v>1788</v>
      </c>
      <c r="E98" s="5">
        <v>494</v>
      </c>
      <c r="F98" s="5">
        <v>454</v>
      </c>
      <c r="G98" s="5">
        <v>48</v>
      </c>
      <c r="H98" s="5">
        <v>224</v>
      </c>
      <c r="I98" s="6">
        <v>3008</v>
      </c>
      <c r="J98" s="6">
        <v>773381</v>
      </c>
      <c r="K98" s="6">
        <v>213675</v>
      </c>
      <c r="L98" s="6">
        <v>196373</v>
      </c>
      <c r="M98" s="6">
        <v>20762</v>
      </c>
      <c r="N98" s="6">
        <v>96889</v>
      </c>
      <c r="O98" s="6">
        <v>1301080</v>
      </c>
    </row>
    <row r="99" spans="1:15" ht="11.25" customHeight="1" x14ac:dyDescent="0.2">
      <c r="A99" s="296"/>
      <c r="B99" s="3" t="s">
        <v>13</v>
      </c>
      <c r="C99" s="2" t="s">
        <v>12</v>
      </c>
      <c r="D99" s="6">
        <v>1699</v>
      </c>
      <c r="E99" s="5">
        <v>533</v>
      </c>
      <c r="F99" s="5">
        <v>440</v>
      </c>
      <c r="G99" s="5">
        <v>39</v>
      </c>
      <c r="H99" s="5">
        <v>189</v>
      </c>
      <c r="I99" s="6">
        <v>2900</v>
      </c>
      <c r="J99" s="6">
        <v>716488</v>
      </c>
      <c r="K99" s="6">
        <v>224772</v>
      </c>
      <c r="L99" s="6">
        <v>185553</v>
      </c>
      <c r="M99" s="6">
        <v>16447</v>
      </c>
      <c r="N99" s="6">
        <v>79704</v>
      </c>
      <c r="O99" s="6">
        <v>1222964</v>
      </c>
    </row>
    <row r="100" spans="1:15" ht="11.25" customHeight="1" x14ac:dyDescent="0.2">
      <c r="A100" s="296"/>
      <c r="B100" s="3" t="s">
        <v>14</v>
      </c>
      <c r="C100" s="2" t="s">
        <v>11</v>
      </c>
      <c r="D100" s="6">
        <v>3345</v>
      </c>
      <c r="E100" s="6">
        <v>1202</v>
      </c>
      <c r="F100" s="5">
        <v>970</v>
      </c>
      <c r="G100" s="5">
        <v>180</v>
      </c>
      <c r="H100" s="5">
        <v>469</v>
      </c>
      <c r="I100" s="6">
        <v>6166</v>
      </c>
      <c r="J100" s="6">
        <v>949740</v>
      </c>
      <c r="K100" s="6">
        <v>341282</v>
      </c>
      <c r="L100" s="6">
        <v>275410</v>
      </c>
      <c r="M100" s="6">
        <v>51107</v>
      </c>
      <c r="N100" s="6">
        <v>133162</v>
      </c>
      <c r="O100" s="6">
        <v>1750701</v>
      </c>
    </row>
    <row r="101" spans="1:15" ht="11.25" customHeight="1" x14ac:dyDescent="0.2">
      <c r="A101" s="296"/>
      <c r="B101" s="3" t="s">
        <v>14</v>
      </c>
      <c r="C101" s="2" t="s">
        <v>12</v>
      </c>
      <c r="D101" s="6">
        <v>3145</v>
      </c>
      <c r="E101" s="6">
        <v>1011</v>
      </c>
      <c r="F101" s="5">
        <v>978</v>
      </c>
      <c r="G101" s="5">
        <v>135</v>
      </c>
      <c r="H101" s="5">
        <v>466</v>
      </c>
      <c r="I101" s="6">
        <v>5735</v>
      </c>
      <c r="J101" s="6">
        <v>940983</v>
      </c>
      <c r="K101" s="6">
        <v>302491</v>
      </c>
      <c r="L101" s="6">
        <v>292617</v>
      </c>
      <c r="M101" s="6">
        <v>40392</v>
      </c>
      <c r="N101" s="6">
        <v>139427</v>
      </c>
      <c r="O101" s="6">
        <v>1715910</v>
      </c>
    </row>
    <row r="102" spans="1:15" ht="11.25" customHeight="1" x14ac:dyDescent="0.2">
      <c r="A102" s="296"/>
      <c r="B102" s="3" t="s">
        <v>15</v>
      </c>
      <c r="C102" s="2" t="s">
        <v>11</v>
      </c>
      <c r="D102" s="5">
        <v>442</v>
      </c>
      <c r="E102" s="5">
        <v>275</v>
      </c>
      <c r="F102" s="5">
        <v>141</v>
      </c>
      <c r="G102" s="5">
        <v>25</v>
      </c>
      <c r="H102" s="5">
        <v>115</v>
      </c>
      <c r="I102" s="5">
        <v>998</v>
      </c>
      <c r="J102" s="6">
        <v>43122</v>
      </c>
      <c r="K102" s="6">
        <v>26829</v>
      </c>
      <c r="L102" s="6">
        <v>13756</v>
      </c>
      <c r="M102" s="6">
        <v>2439</v>
      </c>
      <c r="N102" s="6">
        <v>11220</v>
      </c>
      <c r="O102" s="6">
        <v>97366</v>
      </c>
    </row>
    <row r="103" spans="1:15" ht="11.25" customHeight="1" x14ac:dyDescent="0.2">
      <c r="A103" s="296"/>
      <c r="B103" s="3" t="s">
        <v>15</v>
      </c>
      <c r="C103" s="2" t="s">
        <v>12</v>
      </c>
      <c r="D103" s="5">
        <v>406</v>
      </c>
      <c r="E103" s="5">
        <v>284</v>
      </c>
      <c r="F103" s="5">
        <v>137</v>
      </c>
      <c r="G103" s="5">
        <v>41</v>
      </c>
      <c r="H103" s="5">
        <v>132</v>
      </c>
      <c r="I103" s="6">
        <v>1000</v>
      </c>
      <c r="J103" s="6">
        <v>72125</v>
      </c>
      <c r="K103" s="6">
        <v>50452</v>
      </c>
      <c r="L103" s="6">
        <v>24338</v>
      </c>
      <c r="M103" s="6">
        <v>7284</v>
      </c>
      <c r="N103" s="6">
        <v>23450</v>
      </c>
      <c r="O103" s="6">
        <v>177649</v>
      </c>
    </row>
    <row r="104" spans="1:15" ht="11.25" customHeight="1" x14ac:dyDescent="0.2">
      <c r="A104" s="296"/>
      <c r="B104" s="3" t="s">
        <v>16</v>
      </c>
      <c r="C104" s="2" t="s">
        <v>11</v>
      </c>
      <c r="D104" s="6">
        <v>11829</v>
      </c>
      <c r="E104" s="6">
        <v>10340</v>
      </c>
      <c r="F104" s="6">
        <v>3526</v>
      </c>
      <c r="G104" s="5">
        <v>750</v>
      </c>
      <c r="H104" s="6">
        <v>3262</v>
      </c>
      <c r="I104" s="6">
        <v>29707</v>
      </c>
      <c r="J104" s="6">
        <v>1056939</v>
      </c>
      <c r="K104" s="6">
        <v>923895</v>
      </c>
      <c r="L104" s="6">
        <v>315054</v>
      </c>
      <c r="M104" s="6">
        <v>67014</v>
      </c>
      <c r="N104" s="6">
        <v>291465</v>
      </c>
      <c r="O104" s="6">
        <v>2654367</v>
      </c>
    </row>
    <row r="105" spans="1:15" ht="11.25" customHeight="1" x14ac:dyDescent="0.2">
      <c r="A105" s="296"/>
      <c r="B105" s="3" t="s">
        <v>17</v>
      </c>
      <c r="C105" s="2" t="s">
        <v>12</v>
      </c>
      <c r="D105" s="6">
        <v>14188</v>
      </c>
      <c r="E105" s="6">
        <v>11101</v>
      </c>
      <c r="F105" s="6">
        <v>4165</v>
      </c>
      <c r="G105" s="6">
        <v>1308</v>
      </c>
      <c r="H105" s="6">
        <v>4261</v>
      </c>
      <c r="I105" s="6">
        <v>35023</v>
      </c>
      <c r="J105" s="6">
        <v>2530623</v>
      </c>
      <c r="K105" s="6">
        <v>1980014</v>
      </c>
      <c r="L105" s="6">
        <v>742884</v>
      </c>
      <c r="M105" s="6">
        <v>233300</v>
      </c>
      <c r="N105" s="6">
        <v>760007</v>
      </c>
      <c r="O105" s="6">
        <v>6246828</v>
      </c>
    </row>
    <row r="106" spans="1:15" ht="11.25" customHeight="1" x14ac:dyDescent="0.2">
      <c r="A106" s="296"/>
      <c r="B106" s="3" t="s">
        <v>18</v>
      </c>
      <c r="C106" s="2" t="s">
        <v>11</v>
      </c>
      <c r="D106" s="6">
        <v>2376</v>
      </c>
      <c r="E106" s="6">
        <v>3927</v>
      </c>
      <c r="F106" s="5">
        <v>929</v>
      </c>
      <c r="G106" s="5">
        <v>146</v>
      </c>
      <c r="H106" s="5">
        <v>434</v>
      </c>
      <c r="I106" s="6">
        <v>7812</v>
      </c>
      <c r="J106" s="6">
        <v>379587</v>
      </c>
      <c r="K106" s="6">
        <v>627372</v>
      </c>
      <c r="L106" s="6">
        <v>148416</v>
      </c>
      <c r="M106" s="6">
        <v>23325</v>
      </c>
      <c r="N106" s="6">
        <v>69335</v>
      </c>
      <c r="O106" s="6">
        <v>1248035</v>
      </c>
    </row>
    <row r="107" spans="1:15" ht="11.25" customHeight="1" x14ac:dyDescent="0.2">
      <c r="A107" s="296"/>
      <c r="B107" s="3" t="s">
        <v>19</v>
      </c>
      <c r="C107" s="2" t="s">
        <v>12</v>
      </c>
      <c r="D107" s="6">
        <v>6048</v>
      </c>
      <c r="E107" s="6">
        <v>10427</v>
      </c>
      <c r="F107" s="6">
        <v>2331</v>
      </c>
      <c r="G107" s="5">
        <v>443</v>
      </c>
      <c r="H107" s="6">
        <v>1355</v>
      </c>
      <c r="I107" s="6">
        <v>20604</v>
      </c>
      <c r="J107" s="6">
        <v>1196502</v>
      </c>
      <c r="K107" s="6">
        <v>2062819</v>
      </c>
      <c r="L107" s="6">
        <v>461152</v>
      </c>
      <c r="M107" s="6">
        <v>87641</v>
      </c>
      <c r="N107" s="6">
        <v>268066</v>
      </c>
      <c r="O107" s="6">
        <v>4076180</v>
      </c>
    </row>
    <row r="108" spans="1:15" ht="11.25" customHeight="1" x14ac:dyDescent="0.2">
      <c r="A108" s="297"/>
      <c r="B108" s="298" t="s">
        <v>8</v>
      </c>
      <c r="C108" s="298"/>
      <c r="D108" s="6">
        <v>46250</v>
      </c>
      <c r="E108" s="6">
        <v>39726</v>
      </c>
      <c r="F108" s="6">
        <v>14215</v>
      </c>
      <c r="G108" s="6">
        <v>3127</v>
      </c>
      <c r="H108" s="6">
        <v>11011</v>
      </c>
      <c r="I108" s="8">
        <v>114329</v>
      </c>
      <c r="J108" s="6">
        <v>9080748</v>
      </c>
      <c r="K108" s="6">
        <v>6810227</v>
      </c>
      <c r="L108" s="6">
        <v>2717331</v>
      </c>
      <c r="M108" s="6">
        <v>554824</v>
      </c>
      <c r="N108" s="6">
        <v>1917241</v>
      </c>
      <c r="O108" s="10">
        <v>21080371</v>
      </c>
    </row>
    <row r="109" spans="1:15" ht="11.25" customHeight="1" x14ac:dyDescent="0.2">
      <c r="A109" s="295" t="s">
        <v>27</v>
      </c>
      <c r="B109" s="3" t="s">
        <v>10</v>
      </c>
      <c r="C109" s="2" t="s">
        <v>11</v>
      </c>
      <c r="D109" s="5">
        <v>39</v>
      </c>
      <c r="E109" s="5">
        <v>118</v>
      </c>
      <c r="F109" s="5">
        <v>2</v>
      </c>
      <c r="G109" s="4"/>
      <c r="H109" s="5">
        <v>118</v>
      </c>
      <c r="I109" s="5">
        <v>277</v>
      </c>
      <c r="J109" s="6">
        <v>16958</v>
      </c>
      <c r="K109" s="6">
        <v>51309</v>
      </c>
      <c r="L109" s="5">
        <v>870</v>
      </c>
      <c r="M109" s="4"/>
      <c r="N109" s="6">
        <v>51309</v>
      </c>
      <c r="O109" s="6">
        <v>120446</v>
      </c>
    </row>
    <row r="110" spans="1:15" ht="11.25" customHeight="1" x14ac:dyDescent="0.2">
      <c r="A110" s="296"/>
      <c r="B110" s="3" t="s">
        <v>10</v>
      </c>
      <c r="C110" s="2" t="s">
        <v>12</v>
      </c>
      <c r="D110" s="5">
        <v>33</v>
      </c>
      <c r="E110" s="5">
        <v>135</v>
      </c>
      <c r="F110" s="5">
        <v>1</v>
      </c>
      <c r="G110" s="4"/>
      <c r="H110" s="5">
        <v>102</v>
      </c>
      <c r="I110" s="5">
        <v>271</v>
      </c>
      <c r="J110" s="6">
        <v>13918</v>
      </c>
      <c r="K110" s="6">
        <v>56939</v>
      </c>
      <c r="L110" s="5">
        <v>422</v>
      </c>
      <c r="M110" s="4"/>
      <c r="N110" s="6">
        <v>43020</v>
      </c>
      <c r="O110" s="6">
        <v>114299</v>
      </c>
    </row>
    <row r="111" spans="1:15" ht="11.25" customHeight="1" x14ac:dyDescent="0.2">
      <c r="A111" s="296"/>
      <c r="B111" s="3" t="s">
        <v>13</v>
      </c>
      <c r="C111" s="2" t="s">
        <v>11</v>
      </c>
      <c r="D111" s="5">
        <v>245</v>
      </c>
      <c r="E111" s="5">
        <v>843</v>
      </c>
      <c r="F111" s="5">
        <v>64</v>
      </c>
      <c r="G111" s="5">
        <v>5</v>
      </c>
      <c r="H111" s="5">
        <v>264</v>
      </c>
      <c r="I111" s="6">
        <v>1421</v>
      </c>
      <c r="J111" s="6">
        <v>105972</v>
      </c>
      <c r="K111" s="6">
        <v>364631</v>
      </c>
      <c r="L111" s="6">
        <v>27683</v>
      </c>
      <c r="M111" s="6">
        <v>2163</v>
      </c>
      <c r="N111" s="6">
        <v>114191</v>
      </c>
      <c r="O111" s="6">
        <v>614640</v>
      </c>
    </row>
    <row r="112" spans="1:15" ht="11.25" customHeight="1" x14ac:dyDescent="0.2">
      <c r="A112" s="296"/>
      <c r="B112" s="3" t="s">
        <v>13</v>
      </c>
      <c r="C112" s="2" t="s">
        <v>12</v>
      </c>
      <c r="D112" s="5">
        <v>237</v>
      </c>
      <c r="E112" s="5">
        <v>820</v>
      </c>
      <c r="F112" s="5">
        <v>59</v>
      </c>
      <c r="G112" s="5">
        <v>3</v>
      </c>
      <c r="H112" s="5">
        <v>276</v>
      </c>
      <c r="I112" s="6">
        <v>1395</v>
      </c>
      <c r="J112" s="6">
        <v>99946</v>
      </c>
      <c r="K112" s="6">
        <v>345804</v>
      </c>
      <c r="L112" s="6">
        <v>24881</v>
      </c>
      <c r="M112" s="6">
        <v>1265</v>
      </c>
      <c r="N112" s="6">
        <v>116392</v>
      </c>
      <c r="O112" s="6">
        <v>588288</v>
      </c>
    </row>
    <row r="113" spans="1:15" ht="11.25" customHeight="1" x14ac:dyDescent="0.2">
      <c r="A113" s="296"/>
      <c r="B113" s="3" t="s">
        <v>14</v>
      </c>
      <c r="C113" s="2" t="s">
        <v>11</v>
      </c>
      <c r="D113" s="5">
        <v>428</v>
      </c>
      <c r="E113" s="6">
        <v>2392</v>
      </c>
      <c r="F113" s="5">
        <v>112</v>
      </c>
      <c r="G113" s="5">
        <v>60</v>
      </c>
      <c r="H113" s="5">
        <v>758</v>
      </c>
      <c r="I113" s="6">
        <v>3750</v>
      </c>
      <c r="J113" s="6">
        <v>121521</v>
      </c>
      <c r="K113" s="6">
        <v>679156</v>
      </c>
      <c r="L113" s="6">
        <v>31800</v>
      </c>
      <c r="M113" s="6">
        <v>17036</v>
      </c>
      <c r="N113" s="6">
        <v>215218</v>
      </c>
      <c r="O113" s="6">
        <v>1064731</v>
      </c>
    </row>
    <row r="114" spans="1:15" ht="11.25" customHeight="1" x14ac:dyDescent="0.2">
      <c r="A114" s="296"/>
      <c r="B114" s="3" t="s">
        <v>14</v>
      </c>
      <c r="C114" s="2" t="s">
        <v>12</v>
      </c>
      <c r="D114" s="5">
        <v>427</v>
      </c>
      <c r="E114" s="6">
        <v>2357</v>
      </c>
      <c r="F114" s="5">
        <v>112</v>
      </c>
      <c r="G114" s="5">
        <v>43</v>
      </c>
      <c r="H114" s="5">
        <v>721</v>
      </c>
      <c r="I114" s="6">
        <v>3660</v>
      </c>
      <c r="J114" s="6">
        <v>127758</v>
      </c>
      <c r="K114" s="6">
        <v>705214</v>
      </c>
      <c r="L114" s="6">
        <v>33510</v>
      </c>
      <c r="M114" s="6">
        <v>12866</v>
      </c>
      <c r="N114" s="6">
        <v>215723</v>
      </c>
      <c r="O114" s="6">
        <v>1095071</v>
      </c>
    </row>
    <row r="115" spans="1:15" ht="11.25" customHeight="1" x14ac:dyDescent="0.2">
      <c r="A115" s="296"/>
      <c r="B115" s="3" t="s">
        <v>15</v>
      </c>
      <c r="C115" s="2" t="s">
        <v>11</v>
      </c>
      <c r="D115" s="5">
        <v>79</v>
      </c>
      <c r="E115" s="5">
        <v>496</v>
      </c>
      <c r="F115" s="5">
        <v>29</v>
      </c>
      <c r="G115" s="5">
        <v>15</v>
      </c>
      <c r="H115" s="5">
        <v>157</v>
      </c>
      <c r="I115" s="5">
        <v>776</v>
      </c>
      <c r="J115" s="6">
        <v>7707</v>
      </c>
      <c r="K115" s="6">
        <v>48391</v>
      </c>
      <c r="L115" s="6">
        <v>2829</v>
      </c>
      <c r="M115" s="6">
        <v>1463</v>
      </c>
      <c r="N115" s="6">
        <v>15317</v>
      </c>
      <c r="O115" s="6">
        <v>75707</v>
      </c>
    </row>
    <row r="116" spans="1:15" ht="11.25" customHeight="1" x14ac:dyDescent="0.2">
      <c r="A116" s="296"/>
      <c r="B116" s="3" t="s">
        <v>15</v>
      </c>
      <c r="C116" s="2" t="s">
        <v>12</v>
      </c>
      <c r="D116" s="5">
        <v>70</v>
      </c>
      <c r="E116" s="5">
        <v>410</v>
      </c>
      <c r="F116" s="5">
        <v>22</v>
      </c>
      <c r="G116" s="5">
        <v>16</v>
      </c>
      <c r="H116" s="5">
        <v>127</v>
      </c>
      <c r="I116" s="5">
        <v>645</v>
      </c>
      <c r="J116" s="6">
        <v>12435</v>
      </c>
      <c r="K116" s="6">
        <v>72836</v>
      </c>
      <c r="L116" s="6">
        <v>3908</v>
      </c>
      <c r="M116" s="6">
        <v>2842</v>
      </c>
      <c r="N116" s="6">
        <v>22561</v>
      </c>
      <c r="O116" s="6">
        <v>114582</v>
      </c>
    </row>
    <row r="117" spans="1:15" ht="11.25" customHeight="1" x14ac:dyDescent="0.2">
      <c r="A117" s="296"/>
      <c r="B117" s="3" t="s">
        <v>16</v>
      </c>
      <c r="C117" s="2" t="s">
        <v>11</v>
      </c>
      <c r="D117" s="6">
        <v>1847</v>
      </c>
      <c r="E117" s="6">
        <v>8292</v>
      </c>
      <c r="F117" s="6">
        <v>1031</v>
      </c>
      <c r="G117" s="5">
        <v>238</v>
      </c>
      <c r="H117" s="6">
        <v>3438</v>
      </c>
      <c r="I117" s="6">
        <v>14846</v>
      </c>
      <c r="J117" s="6">
        <v>165032</v>
      </c>
      <c r="K117" s="6">
        <v>740903</v>
      </c>
      <c r="L117" s="6">
        <v>92121</v>
      </c>
      <c r="M117" s="6">
        <v>21266</v>
      </c>
      <c r="N117" s="6">
        <v>307191</v>
      </c>
      <c r="O117" s="6">
        <v>1326513</v>
      </c>
    </row>
    <row r="118" spans="1:15" ht="11.25" customHeight="1" x14ac:dyDescent="0.2">
      <c r="A118" s="296"/>
      <c r="B118" s="3" t="s">
        <v>17</v>
      </c>
      <c r="C118" s="2" t="s">
        <v>12</v>
      </c>
      <c r="D118" s="6">
        <v>1726</v>
      </c>
      <c r="E118" s="6">
        <v>8037</v>
      </c>
      <c r="F118" s="5">
        <v>767</v>
      </c>
      <c r="G118" s="5">
        <v>211</v>
      </c>
      <c r="H118" s="6">
        <v>3870</v>
      </c>
      <c r="I118" s="6">
        <v>14611</v>
      </c>
      <c r="J118" s="6">
        <v>307856</v>
      </c>
      <c r="K118" s="6">
        <v>1433508</v>
      </c>
      <c r="L118" s="6">
        <v>136805</v>
      </c>
      <c r="M118" s="6">
        <v>37635</v>
      </c>
      <c r="N118" s="6">
        <v>690267</v>
      </c>
      <c r="O118" s="6">
        <v>2606071</v>
      </c>
    </row>
    <row r="119" spans="1:15" ht="11.25" customHeight="1" x14ac:dyDescent="0.2">
      <c r="A119" s="296"/>
      <c r="B119" s="3" t="s">
        <v>18</v>
      </c>
      <c r="C119" s="2" t="s">
        <v>11</v>
      </c>
      <c r="D119" s="5">
        <v>411</v>
      </c>
      <c r="E119" s="6">
        <v>2886</v>
      </c>
      <c r="F119" s="5">
        <v>164</v>
      </c>
      <c r="G119" s="5">
        <v>76</v>
      </c>
      <c r="H119" s="6">
        <v>1121</v>
      </c>
      <c r="I119" s="6">
        <v>4658</v>
      </c>
      <c r="J119" s="6">
        <v>65661</v>
      </c>
      <c r="K119" s="6">
        <v>461064</v>
      </c>
      <c r="L119" s="6">
        <v>26200</v>
      </c>
      <c r="M119" s="6">
        <v>12142</v>
      </c>
      <c r="N119" s="6">
        <v>179090</v>
      </c>
      <c r="O119" s="6">
        <v>744157</v>
      </c>
    </row>
    <row r="120" spans="1:15" ht="11.25" customHeight="1" x14ac:dyDescent="0.2">
      <c r="A120" s="296"/>
      <c r="B120" s="3" t="s">
        <v>19</v>
      </c>
      <c r="C120" s="2" t="s">
        <v>12</v>
      </c>
      <c r="D120" s="5">
        <v>988</v>
      </c>
      <c r="E120" s="6">
        <v>7345</v>
      </c>
      <c r="F120" s="5">
        <v>327</v>
      </c>
      <c r="G120" s="5">
        <v>236</v>
      </c>
      <c r="H120" s="6">
        <v>2919</v>
      </c>
      <c r="I120" s="6">
        <v>11815</v>
      </c>
      <c r="J120" s="6">
        <v>195460</v>
      </c>
      <c r="K120" s="6">
        <v>1453093</v>
      </c>
      <c r="L120" s="6">
        <v>64692</v>
      </c>
      <c r="M120" s="6">
        <v>46689</v>
      </c>
      <c r="N120" s="6">
        <v>577478</v>
      </c>
      <c r="O120" s="6">
        <v>2337412</v>
      </c>
    </row>
    <row r="121" spans="1:15" ht="11.25" customHeight="1" x14ac:dyDescent="0.2">
      <c r="A121" s="297"/>
      <c r="B121" s="298" t="s">
        <v>8</v>
      </c>
      <c r="C121" s="298"/>
      <c r="D121" s="6">
        <v>6530</v>
      </c>
      <c r="E121" s="6">
        <v>34131</v>
      </c>
      <c r="F121" s="6">
        <v>2690</v>
      </c>
      <c r="G121" s="5">
        <v>903</v>
      </c>
      <c r="H121" s="6">
        <v>13871</v>
      </c>
      <c r="I121" s="8">
        <v>58125</v>
      </c>
      <c r="J121" s="6">
        <v>1240224</v>
      </c>
      <c r="K121" s="6">
        <v>6412848</v>
      </c>
      <c r="L121" s="6">
        <v>445721</v>
      </c>
      <c r="M121" s="6">
        <v>155367</v>
      </c>
      <c r="N121" s="6">
        <v>2547757</v>
      </c>
      <c r="O121" s="10">
        <v>10801917</v>
      </c>
    </row>
    <row r="122" spans="1:15" ht="11.25" customHeight="1" x14ac:dyDescent="0.2">
      <c r="A122" s="295" t="s">
        <v>28</v>
      </c>
      <c r="B122" s="3" t="s">
        <v>10</v>
      </c>
      <c r="C122" s="2" t="s">
        <v>11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ht="11.25" customHeight="1" x14ac:dyDescent="0.2">
      <c r="A123" s="296"/>
      <c r="B123" s="3" t="s">
        <v>10</v>
      </c>
      <c r="C123" s="2" t="s">
        <v>12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1.25" customHeight="1" x14ac:dyDescent="0.2">
      <c r="A124" s="296"/>
      <c r="B124" s="3" t="s">
        <v>13</v>
      </c>
      <c r="C124" s="2" t="s">
        <v>11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1.25" customHeight="1" x14ac:dyDescent="0.2">
      <c r="A125" s="296"/>
      <c r="B125" s="3" t="s">
        <v>13</v>
      </c>
      <c r="C125" s="2" t="s">
        <v>12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1.25" customHeight="1" x14ac:dyDescent="0.2">
      <c r="A126" s="296"/>
      <c r="B126" s="3" t="s">
        <v>14</v>
      </c>
      <c r="C126" s="2" t="s">
        <v>11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1.25" customHeight="1" x14ac:dyDescent="0.2">
      <c r="A127" s="296"/>
      <c r="B127" s="3" t="s">
        <v>14</v>
      </c>
      <c r="C127" s="2" t="s">
        <v>12</v>
      </c>
      <c r="D127" s="4"/>
      <c r="E127" s="4"/>
      <c r="F127" s="5">
        <v>1</v>
      </c>
      <c r="G127" s="4"/>
      <c r="H127" s="4"/>
      <c r="I127" s="5">
        <v>1</v>
      </c>
      <c r="J127" s="4"/>
      <c r="K127" s="4"/>
      <c r="L127" s="5">
        <v>299</v>
      </c>
      <c r="M127" s="4"/>
      <c r="N127" s="4"/>
      <c r="O127" s="5">
        <v>299</v>
      </c>
    </row>
    <row r="128" spans="1:15" ht="11.25" customHeight="1" x14ac:dyDescent="0.2">
      <c r="A128" s="296"/>
      <c r="B128" s="3" t="s">
        <v>15</v>
      </c>
      <c r="C128" s="2" t="s">
        <v>11</v>
      </c>
      <c r="D128" s="5">
        <v>39</v>
      </c>
      <c r="E128" s="5">
        <v>100</v>
      </c>
      <c r="F128" s="5">
        <v>13</v>
      </c>
      <c r="G128" s="5">
        <v>3</v>
      </c>
      <c r="H128" s="5">
        <v>50</v>
      </c>
      <c r="I128" s="5">
        <v>205</v>
      </c>
      <c r="J128" s="6">
        <v>3805</v>
      </c>
      <c r="K128" s="6">
        <v>9756</v>
      </c>
      <c r="L128" s="6">
        <v>1268</v>
      </c>
      <c r="M128" s="5">
        <v>293</v>
      </c>
      <c r="N128" s="6">
        <v>4878</v>
      </c>
      <c r="O128" s="6">
        <v>20000</v>
      </c>
    </row>
    <row r="129" spans="1:15" ht="11.25" customHeight="1" x14ac:dyDescent="0.2">
      <c r="A129" s="296"/>
      <c r="B129" s="3" t="s">
        <v>15</v>
      </c>
      <c r="C129" s="2" t="s">
        <v>12</v>
      </c>
      <c r="D129" s="5">
        <v>28</v>
      </c>
      <c r="E129" s="5">
        <v>112</v>
      </c>
      <c r="F129" s="5">
        <v>17</v>
      </c>
      <c r="G129" s="5">
        <v>7</v>
      </c>
      <c r="H129" s="5">
        <v>51</v>
      </c>
      <c r="I129" s="5">
        <v>215</v>
      </c>
      <c r="J129" s="6">
        <v>4974</v>
      </c>
      <c r="K129" s="6">
        <v>19897</v>
      </c>
      <c r="L129" s="6">
        <v>3020</v>
      </c>
      <c r="M129" s="6">
        <v>1244</v>
      </c>
      <c r="N129" s="6">
        <v>9060</v>
      </c>
      <c r="O129" s="6">
        <v>38195</v>
      </c>
    </row>
    <row r="130" spans="1:15" ht="11.25" customHeight="1" x14ac:dyDescent="0.2">
      <c r="A130" s="296"/>
      <c r="B130" s="3" t="s">
        <v>16</v>
      </c>
      <c r="C130" s="2" t="s">
        <v>11</v>
      </c>
      <c r="D130" s="6">
        <v>1008</v>
      </c>
      <c r="E130" s="6">
        <v>2903</v>
      </c>
      <c r="F130" s="5">
        <v>753</v>
      </c>
      <c r="G130" s="5">
        <v>82</v>
      </c>
      <c r="H130" s="6">
        <v>1483</v>
      </c>
      <c r="I130" s="6">
        <v>6229</v>
      </c>
      <c r="J130" s="6">
        <v>90066</v>
      </c>
      <c r="K130" s="6">
        <v>259388</v>
      </c>
      <c r="L130" s="6">
        <v>67282</v>
      </c>
      <c r="M130" s="6">
        <v>7327</v>
      </c>
      <c r="N130" s="6">
        <v>132508</v>
      </c>
      <c r="O130" s="6">
        <v>556571</v>
      </c>
    </row>
    <row r="131" spans="1:15" ht="11.25" customHeight="1" x14ac:dyDescent="0.2">
      <c r="A131" s="296"/>
      <c r="B131" s="3" t="s">
        <v>17</v>
      </c>
      <c r="C131" s="2" t="s">
        <v>12</v>
      </c>
      <c r="D131" s="6">
        <v>1013</v>
      </c>
      <c r="E131" s="6">
        <v>2758</v>
      </c>
      <c r="F131" s="5">
        <v>567</v>
      </c>
      <c r="G131" s="5">
        <v>114</v>
      </c>
      <c r="H131" s="6">
        <v>1761</v>
      </c>
      <c r="I131" s="6">
        <v>6213</v>
      </c>
      <c r="J131" s="6">
        <v>180682</v>
      </c>
      <c r="K131" s="6">
        <v>491927</v>
      </c>
      <c r="L131" s="6">
        <v>101132</v>
      </c>
      <c r="M131" s="6">
        <v>20333</v>
      </c>
      <c r="N131" s="6">
        <v>314098</v>
      </c>
      <c r="O131" s="6">
        <v>1108172</v>
      </c>
    </row>
    <row r="132" spans="1:15" ht="11.25" customHeight="1" x14ac:dyDescent="0.2">
      <c r="A132" s="296"/>
      <c r="B132" s="3" t="s">
        <v>18</v>
      </c>
      <c r="C132" s="2" t="s">
        <v>11</v>
      </c>
      <c r="D132" s="5">
        <v>294</v>
      </c>
      <c r="E132" s="6">
        <v>1126</v>
      </c>
      <c r="F132" s="5">
        <v>240</v>
      </c>
      <c r="G132" s="5">
        <v>28</v>
      </c>
      <c r="H132" s="5">
        <v>476</v>
      </c>
      <c r="I132" s="6">
        <v>2164</v>
      </c>
      <c r="J132" s="6">
        <v>46969</v>
      </c>
      <c r="K132" s="6">
        <v>179888</v>
      </c>
      <c r="L132" s="6">
        <v>38342</v>
      </c>
      <c r="M132" s="6">
        <v>4473</v>
      </c>
      <c r="N132" s="6">
        <v>76045</v>
      </c>
      <c r="O132" s="6">
        <v>345717</v>
      </c>
    </row>
    <row r="133" spans="1:15" ht="11.25" customHeight="1" x14ac:dyDescent="0.2">
      <c r="A133" s="296"/>
      <c r="B133" s="3" t="s">
        <v>19</v>
      </c>
      <c r="C133" s="2" t="s">
        <v>12</v>
      </c>
      <c r="D133" s="5">
        <v>709</v>
      </c>
      <c r="E133" s="6">
        <v>3002</v>
      </c>
      <c r="F133" s="5">
        <v>657</v>
      </c>
      <c r="G133" s="5">
        <v>89</v>
      </c>
      <c r="H133" s="6">
        <v>1291</v>
      </c>
      <c r="I133" s="6">
        <v>5748</v>
      </c>
      <c r="J133" s="6">
        <v>140265</v>
      </c>
      <c r="K133" s="6">
        <v>593899</v>
      </c>
      <c r="L133" s="6">
        <v>129977</v>
      </c>
      <c r="M133" s="6">
        <v>17607</v>
      </c>
      <c r="N133" s="6">
        <v>255404</v>
      </c>
      <c r="O133" s="6">
        <v>1137152</v>
      </c>
    </row>
    <row r="134" spans="1:15" ht="11.25" customHeight="1" x14ac:dyDescent="0.2">
      <c r="A134" s="297"/>
      <c r="B134" s="298" t="s">
        <v>8</v>
      </c>
      <c r="C134" s="298"/>
      <c r="D134" s="6">
        <v>3091</v>
      </c>
      <c r="E134" s="6">
        <v>10001</v>
      </c>
      <c r="F134" s="6">
        <v>2248</v>
      </c>
      <c r="G134" s="5">
        <v>323</v>
      </c>
      <c r="H134" s="6">
        <v>5112</v>
      </c>
      <c r="I134" s="8">
        <v>20775</v>
      </c>
      <c r="J134" s="6">
        <v>466761</v>
      </c>
      <c r="K134" s="6">
        <v>1554755</v>
      </c>
      <c r="L134" s="6">
        <v>341320</v>
      </c>
      <c r="M134" s="6">
        <v>51277</v>
      </c>
      <c r="N134" s="6">
        <v>791993</v>
      </c>
      <c r="O134" s="10">
        <v>3206106</v>
      </c>
    </row>
    <row r="135" spans="1:15" ht="11.25" customHeight="1" x14ac:dyDescent="0.2">
      <c r="A135" s="295" t="s">
        <v>29</v>
      </c>
      <c r="B135" s="3" t="s">
        <v>10</v>
      </c>
      <c r="C135" s="2" t="s">
        <v>11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1.25" customHeight="1" x14ac:dyDescent="0.2">
      <c r="A136" s="296"/>
      <c r="B136" s="3" t="s">
        <v>10</v>
      </c>
      <c r="C136" s="2" t="s">
        <v>12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1.25" customHeight="1" x14ac:dyDescent="0.2">
      <c r="A137" s="296"/>
      <c r="B137" s="3" t="s">
        <v>13</v>
      </c>
      <c r="C137" s="2" t="s">
        <v>11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1.25" customHeight="1" x14ac:dyDescent="0.2">
      <c r="A138" s="296"/>
      <c r="B138" s="3" t="s">
        <v>13</v>
      </c>
      <c r="C138" s="2" t="s">
        <v>12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1.25" customHeight="1" x14ac:dyDescent="0.2">
      <c r="A139" s="296"/>
      <c r="B139" s="3" t="s">
        <v>14</v>
      </c>
      <c r="C139" s="2" t="s">
        <v>11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1.25" customHeight="1" x14ac:dyDescent="0.2">
      <c r="A140" s="296"/>
      <c r="B140" s="3" t="s">
        <v>14</v>
      </c>
      <c r="C140" s="2" t="s">
        <v>12</v>
      </c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1.25" customHeight="1" x14ac:dyDescent="0.2">
      <c r="A141" s="296"/>
      <c r="B141" s="3" t="s">
        <v>15</v>
      </c>
      <c r="C141" s="2" t="s">
        <v>11</v>
      </c>
      <c r="D141" s="5">
        <v>113</v>
      </c>
      <c r="E141" s="5">
        <v>201</v>
      </c>
      <c r="F141" s="5">
        <v>20</v>
      </c>
      <c r="G141" s="5">
        <v>4</v>
      </c>
      <c r="H141" s="5">
        <v>108</v>
      </c>
      <c r="I141" s="5">
        <v>446</v>
      </c>
      <c r="J141" s="6">
        <v>11024</v>
      </c>
      <c r="K141" s="6">
        <v>19610</v>
      </c>
      <c r="L141" s="6">
        <v>1951</v>
      </c>
      <c r="M141" s="5">
        <v>390</v>
      </c>
      <c r="N141" s="6">
        <v>10537</v>
      </c>
      <c r="O141" s="6">
        <v>43512</v>
      </c>
    </row>
    <row r="142" spans="1:15" ht="11.25" customHeight="1" x14ac:dyDescent="0.2">
      <c r="A142" s="296"/>
      <c r="B142" s="3" t="s">
        <v>15</v>
      </c>
      <c r="C142" s="2" t="s">
        <v>12</v>
      </c>
      <c r="D142" s="5">
        <v>125</v>
      </c>
      <c r="E142" s="5">
        <v>196</v>
      </c>
      <c r="F142" s="5">
        <v>15</v>
      </c>
      <c r="G142" s="5">
        <v>5</v>
      </c>
      <c r="H142" s="5">
        <v>82</v>
      </c>
      <c r="I142" s="5">
        <v>423</v>
      </c>
      <c r="J142" s="6">
        <v>22206</v>
      </c>
      <c r="K142" s="6">
        <v>34819</v>
      </c>
      <c r="L142" s="6">
        <v>2665</v>
      </c>
      <c r="M142" s="5">
        <v>888</v>
      </c>
      <c r="N142" s="6">
        <v>14567</v>
      </c>
      <c r="O142" s="6">
        <v>75145</v>
      </c>
    </row>
    <row r="143" spans="1:15" ht="11.25" customHeight="1" x14ac:dyDescent="0.2">
      <c r="A143" s="296"/>
      <c r="B143" s="3" t="s">
        <v>16</v>
      </c>
      <c r="C143" s="2" t="s">
        <v>11</v>
      </c>
      <c r="D143" s="6">
        <v>2975</v>
      </c>
      <c r="E143" s="6">
        <v>5288</v>
      </c>
      <c r="F143" s="6">
        <v>1332</v>
      </c>
      <c r="G143" s="5">
        <v>276</v>
      </c>
      <c r="H143" s="6">
        <v>2741</v>
      </c>
      <c r="I143" s="6">
        <v>12612</v>
      </c>
      <c r="J143" s="6">
        <v>265821</v>
      </c>
      <c r="K143" s="6">
        <v>472491</v>
      </c>
      <c r="L143" s="6">
        <v>119016</v>
      </c>
      <c r="M143" s="6">
        <v>24661</v>
      </c>
      <c r="N143" s="6">
        <v>244913</v>
      </c>
      <c r="O143" s="6">
        <v>1126902</v>
      </c>
    </row>
    <row r="144" spans="1:15" ht="11.25" customHeight="1" x14ac:dyDescent="0.2">
      <c r="A144" s="296"/>
      <c r="B144" s="3" t="s">
        <v>17</v>
      </c>
      <c r="C144" s="2" t="s">
        <v>12</v>
      </c>
      <c r="D144" s="6">
        <v>3107</v>
      </c>
      <c r="E144" s="6">
        <v>5617</v>
      </c>
      <c r="F144" s="6">
        <v>1020</v>
      </c>
      <c r="G144" s="5">
        <v>294</v>
      </c>
      <c r="H144" s="6">
        <v>3486</v>
      </c>
      <c r="I144" s="6">
        <v>13524</v>
      </c>
      <c r="J144" s="6">
        <v>554176</v>
      </c>
      <c r="K144" s="6">
        <v>1001868</v>
      </c>
      <c r="L144" s="6">
        <v>181931</v>
      </c>
      <c r="M144" s="6">
        <v>52439</v>
      </c>
      <c r="N144" s="6">
        <v>621776</v>
      </c>
      <c r="O144" s="6">
        <v>2412190</v>
      </c>
    </row>
    <row r="145" spans="1:15" ht="11.25" customHeight="1" x14ac:dyDescent="0.2">
      <c r="A145" s="296"/>
      <c r="B145" s="3" t="s">
        <v>18</v>
      </c>
      <c r="C145" s="2" t="s">
        <v>11</v>
      </c>
      <c r="D145" s="5">
        <v>835</v>
      </c>
      <c r="E145" s="6">
        <v>1698</v>
      </c>
      <c r="F145" s="5">
        <v>274</v>
      </c>
      <c r="G145" s="5">
        <v>182</v>
      </c>
      <c r="H145" s="5">
        <v>684</v>
      </c>
      <c r="I145" s="6">
        <v>3673</v>
      </c>
      <c r="J145" s="6">
        <v>133399</v>
      </c>
      <c r="K145" s="6">
        <v>271270</v>
      </c>
      <c r="L145" s="6">
        <v>43774</v>
      </c>
      <c r="M145" s="6">
        <v>29076</v>
      </c>
      <c r="N145" s="6">
        <v>109275</v>
      </c>
      <c r="O145" s="6">
        <v>586794</v>
      </c>
    </row>
    <row r="146" spans="1:15" ht="11.25" customHeight="1" x14ac:dyDescent="0.2">
      <c r="A146" s="296"/>
      <c r="B146" s="3" t="s">
        <v>19</v>
      </c>
      <c r="C146" s="2" t="s">
        <v>12</v>
      </c>
      <c r="D146" s="6">
        <v>2378</v>
      </c>
      <c r="E146" s="6">
        <v>4912</v>
      </c>
      <c r="F146" s="5">
        <v>583</v>
      </c>
      <c r="G146" s="5">
        <v>528</v>
      </c>
      <c r="H146" s="6">
        <v>2230</v>
      </c>
      <c r="I146" s="6">
        <v>10631</v>
      </c>
      <c r="J146" s="6">
        <v>470450</v>
      </c>
      <c r="K146" s="6">
        <v>971762</v>
      </c>
      <c r="L146" s="6">
        <v>115337</v>
      </c>
      <c r="M146" s="6">
        <v>104457</v>
      </c>
      <c r="N146" s="6">
        <v>441171</v>
      </c>
      <c r="O146" s="6">
        <v>2103177</v>
      </c>
    </row>
    <row r="147" spans="1:15" ht="11.25" customHeight="1" x14ac:dyDescent="0.2">
      <c r="A147" s="297"/>
      <c r="B147" s="298" t="s">
        <v>8</v>
      </c>
      <c r="C147" s="298"/>
      <c r="D147" s="6">
        <v>9533</v>
      </c>
      <c r="E147" s="6">
        <v>17912</v>
      </c>
      <c r="F147" s="6">
        <v>3244</v>
      </c>
      <c r="G147" s="6">
        <v>1289</v>
      </c>
      <c r="H147" s="6">
        <v>9331</v>
      </c>
      <c r="I147" s="8">
        <v>41309</v>
      </c>
      <c r="J147" s="6">
        <v>1457076</v>
      </c>
      <c r="K147" s="6">
        <v>2771820</v>
      </c>
      <c r="L147" s="6">
        <v>464674</v>
      </c>
      <c r="M147" s="6">
        <v>211911</v>
      </c>
      <c r="N147" s="6">
        <v>1442239</v>
      </c>
      <c r="O147" s="10">
        <v>6347720</v>
      </c>
    </row>
    <row r="148" spans="1:15" ht="11.25" customHeight="1" x14ac:dyDescent="0.2">
      <c r="A148" s="295" t="s">
        <v>30</v>
      </c>
      <c r="B148" s="3" t="s">
        <v>10</v>
      </c>
      <c r="C148" s="2" t="s">
        <v>11</v>
      </c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1.25" customHeight="1" x14ac:dyDescent="0.2">
      <c r="A149" s="296"/>
      <c r="B149" s="3" t="s">
        <v>10</v>
      </c>
      <c r="C149" s="2" t="s">
        <v>12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1.25" customHeight="1" x14ac:dyDescent="0.2">
      <c r="A150" s="296"/>
      <c r="B150" s="3" t="s">
        <v>13</v>
      </c>
      <c r="C150" s="2" t="s">
        <v>11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1.25" customHeight="1" x14ac:dyDescent="0.2">
      <c r="A151" s="296"/>
      <c r="B151" s="3" t="s">
        <v>13</v>
      </c>
      <c r="C151" s="2" t="s">
        <v>12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1.25" customHeight="1" x14ac:dyDescent="0.2">
      <c r="A152" s="296"/>
      <c r="B152" s="3" t="s">
        <v>14</v>
      </c>
      <c r="C152" s="2" t="s">
        <v>11</v>
      </c>
      <c r="D152" s="4"/>
      <c r="E152" s="5">
        <v>1</v>
      </c>
      <c r="F152" s="4"/>
      <c r="G152" s="4"/>
      <c r="H152" s="4"/>
      <c r="I152" s="5">
        <v>1</v>
      </c>
      <c r="J152" s="4"/>
      <c r="K152" s="5">
        <v>284</v>
      </c>
      <c r="L152" s="4"/>
      <c r="M152" s="4"/>
      <c r="N152" s="4"/>
      <c r="O152" s="5">
        <v>284</v>
      </c>
    </row>
    <row r="153" spans="1:15" ht="11.25" customHeight="1" x14ac:dyDescent="0.2">
      <c r="A153" s="296"/>
      <c r="B153" s="3" t="s">
        <v>14</v>
      </c>
      <c r="C153" s="2" t="s">
        <v>12</v>
      </c>
      <c r="D153" s="4"/>
      <c r="E153" s="5">
        <v>1</v>
      </c>
      <c r="F153" s="4"/>
      <c r="G153" s="4"/>
      <c r="H153" s="5">
        <v>1</v>
      </c>
      <c r="I153" s="5">
        <v>2</v>
      </c>
      <c r="J153" s="4"/>
      <c r="K153" s="5">
        <v>299</v>
      </c>
      <c r="L153" s="4"/>
      <c r="M153" s="4"/>
      <c r="N153" s="5">
        <v>299</v>
      </c>
      <c r="O153" s="5">
        <v>598</v>
      </c>
    </row>
    <row r="154" spans="1:15" ht="11.25" customHeight="1" x14ac:dyDescent="0.2">
      <c r="A154" s="296"/>
      <c r="B154" s="3" t="s">
        <v>15</v>
      </c>
      <c r="C154" s="2" t="s">
        <v>11</v>
      </c>
      <c r="D154" s="5">
        <v>62</v>
      </c>
      <c r="E154" s="5">
        <v>274</v>
      </c>
      <c r="F154" s="5">
        <v>35</v>
      </c>
      <c r="G154" s="5">
        <v>16</v>
      </c>
      <c r="H154" s="5">
        <v>108</v>
      </c>
      <c r="I154" s="5">
        <v>495</v>
      </c>
      <c r="J154" s="6">
        <v>6049</v>
      </c>
      <c r="K154" s="6">
        <v>26732</v>
      </c>
      <c r="L154" s="6">
        <v>3415</v>
      </c>
      <c r="M154" s="6">
        <v>1561</v>
      </c>
      <c r="N154" s="6">
        <v>10537</v>
      </c>
      <c r="O154" s="6">
        <v>48294</v>
      </c>
    </row>
    <row r="155" spans="1:15" ht="11.25" customHeight="1" x14ac:dyDescent="0.2">
      <c r="A155" s="296"/>
      <c r="B155" s="3" t="s">
        <v>15</v>
      </c>
      <c r="C155" s="2" t="s">
        <v>12</v>
      </c>
      <c r="D155" s="5">
        <v>75</v>
      </c>
      <c r="E155" s="5">
        <v>320</v>
      </c>
      <c r="F155" s="5">
        <v>46</v>
      </c>
      <c r="G155" s="5">
        <v>15</v>
      </c>
      <c r="H155" s="5">
        <v>137</v>
      </c>
      <c r="I155" s="5">
        <v>593</v>
      </c>
      <c r="J155" s="6">
        <v>13324</v>
      </c>
      <c r="K155" s="6">
        <v>56847</v>
      </c>
      <c r="L155" s="6">
        <v>8172</v>
      </c>
      <c r="M155" s="6">
        <v>2665</v>
      </c>
      <c r="N155" s="6">
        <v>24338</v>
      </c>
      <c r="O155" s="6">
        <v>105346</v>
      </c>
    </row>
    <row r="156" spans="1:15" ht="11.25" customHeight="1" x14ac:dyDescent="0.2">
      <c r="A156" s="296"/>
      <c r="B156" s="3" t="s">
        <v>16</v>
      </c>
      <c r="C156" s="2" t="s">
        <v>11</v>
      </c>
      <c r="D156" s="6">
        <v>1514</v>
      </c>
      <c r="E156" s="6">
        <v>5475</v>
      </c>
      <c r="F156" s="6">
        <v>1548</v>
      </c>
      <c r="G156" s="5">
        <v>186</v>
      </c>
      <c r="H156" s="6">
        <v>2482</v>
      </c>
      <c r="I156" s="6">
        <v>11205</v>
      </c>
      <c r="J156" s="6">
        <v>135278</v>
      </c>
      <c r="K156" s="6">
        <v>489200</v>
      </c>
      <c r="L156" s="6">
        <v>138316</v>
      </c>
      <c r="M156" s="6">
        <v>16619</v>
      </c>
      <c r="N156" s="6">
        <v>221771</v>
      </c>
      <c r="O156" s="6">
        <v>1001184</v>
      </c>
    </row>
    <row r="157" spans="1:15" ht="11.25" customHeight="1" x14ac:dyDescent="0.2">
      <c r="A157" s="296"/>
      <c r="B157" s="3" t="s">
        <v>17</v>
      </c>
      <c r="C157" s="2" t="s">
        <v>12</v>
      </c>
      <c r="D157" s="6">
        <v>1707</v>
      </c>
      <c r="E157" s="6">
        <v>6307</v>
      </c>
      <c r="F157" s="6">
        <v>1315</v>
      </c>
      <c r="G157" s="5">
        <v>236</v>
      </c>
      <c r="H157" s="6">
        <v>3403</v>
      </c>
      <c r="I157" s="6">
        <v>12968</v>
      </c>
      <c r="J157" s="6">
        <v>304467</v>
      </c>
      <c r="K157" s="6">
        <v>1124939</v>
      </c>
      <c r="L157" s="6">
        <v>234548</v>
      </c>
      <c r="M157" s="6">
        <v>42094</v>
      </c>
      <c r="N157" s="6">
        <v>606971</v>
      </c>
      <c r="O157" s="6">
        <v>2313019</v>
      </c>
    </row>
    <row r="158" spans="1:15" ht="11.25" customHeight="1" x14ac:dyDescent="0.2">
      <c r="A158" s="296"/>
      <c r="B158" s="3" t="s">
        <v>18</v>
      </c>
      <c r="C158" s="2" t="s">
        <v>11</v>
      </c>
      <c r="D158" s="5">
        <v>309</v>
      </c>
      <c r="E158" s="6">
        <v>1945</v>
      </c>
      <c r="F158" s="5">
        <v>428</v>
      </c>
      <c r="G158" s="5">
        <v>45</v>
      </c>
      <c r="H158" s="5">
        <v>619</v>
      </c>
      <c r="I158" s="6">
        <v>3346</v>
      </c>
      <c r="J158" s="6">
        <v>49365</v>
      </c>
      <c r="K158" s="6">
        <v>310731</v>
      </c>
      <c r="L158" s="6">
        <v>68377</v>
      </c>
      <c r="M158" s="6">
        <v>7189</v>
      </c>
      <c r="N158" s="6">
        <v>98891</v>
      </c>
      <c r="O158" s="6">
        <v>534553</v>
      </c>
    </row>
    <row r="159" spans="1:15" ht="11.25" customHeight="1" x14ac:dyDescent="0.2">
      <c r="A159" s="296"/>
      <c r="B159" s="3" t="s">
        <v>19</v>
      </c>
      <c r="C159" s="2" t="s">
        <v>12</v>
      </c>
      <c r="D159" s="5">
        <v>820</v>
      </c>
      <c r="E159" s="6">
        <v>5427</v>
      </c>
      <c r="F159" s="5">
        <v>845</v>
      </c>
      <c r="G159" s="5">
        <v>154</v>
      </c>
      <c r="H159" s="6">
        <v>1915</v>
      </c>
      <c r="I159" s="6">
        <v>9161</v>
      </c>
      <c r="J159" s="6">
        <v>162224</v>
      </c>
      <c r="K159" s="6">
        <v>1073647</v>
      </c>
      <c r="L159" s="6">
        <v>167170</v>
      </c>
      <c r="M159" s="6">
        <v>30466</v>
      </c>
      <c r="N159" s="6">
        <v>378853</v>
      </c>
      <c r="O159" s="6">
        <v>1812360</v>
      </c>
    </row>
    <row r="160" spans="1:15" ht="11.25" customHeight="1" x14ac:dyDescent="0.2">
      <c r="A160" s="297"/>
      <c r="B160" s="298" t="s">
        <v>8</v>
      </c>
      <c r="C160" s="298"/>
      <c r="D160" s="6">
        <v>4487</v>
      </c>
      <c r="E160" s="6">
        <v>19750</v>
      </c>
      <c r="F160" s="6">
        <v>4217</v>
      </c>
      <c r="G160" s="5">
        <v>652</v>
      </c>
      <c r="H160" s="6">
        <v>8665</v>
      </c>
      <c r="I160" s="8">
        <v>37771</v>
      </c>
      <c r="J160" s="6">
        <v>670707</v>
      </c>
      <c r="K160" s="6">
        <v>3082679</v>
      </c>
      <c r="L160" s="6">
        <v>619998</v>
      </c>
      <c r="M160" s="6">
        <v>100594</v>
      </c>
      <c r="N160" s="6">
        <v>1341660</v>
      </c>
      <c r="O160" s="10">
        <v>5815638</v>
      </c>
    </row>
    <row r="161" spans="1:15" ht="11.25" customHeight="1" x14ac:dyDescent="0.2">
      <c r="A161" s="295" t="s">
        <v>31</v>
      </c>
      <c r="B161" s="3" t="s">
        <v>10</v>
      </c>
      <c r="C161" s="2" t="s">
        <v>11</v>
      </c>
      <c r="D161" s="5">
        <v>98</v>
      </c>
      <c r="E161" s="5">
        <v>86</v>
      </c>
      <c r="F161" s="5">
        <v>12</v>
      </c>
      <c r="G161" s="4"/>
      <c r="H161" s="5">
        <v>71</v>
      </c>
      <c r="I161" s="5">
        <v>267</v>
      </c>
      <c r="J161" s="6">
        <v>42612</v>
      </c>
      <c r="K161" s="6">
        <v>37394</v>
      </c>
      <c r="L161" s="6">
        <v>5218</v>
      </c>
      <c r="M161" s="4"/>
      <c r="N161" s="6">
        <v>30872</v>
      </c>
      <c r="O161" s="6">
        <v>116096</v>
      </c>
    </row>
    <row r="162" spans="1:15" ht="11.25" customHeight="1" x14ac:dyDescent="0.2">
      <c r="A162" s="296"/>
      <c r="B162" s="3" t="s">
        <v>10</v>
      </c>
      <c r="C162" s="2" t="s">
        <v>12</v>
      </c>
      <c r="D162" s="5">
        <v>81</v>
      </c>
      <c r="E162" s="5">
        <v>92</v>
      </c>
      <c r="F162" s="5">
        <v>14</v>
      </c>
      <c r="G162" s="4"/>
      <c r="H162" s="5">
        <v>63</v>
      </c>
      <c r="I162" s="5">
        <v>250</v>
      </c>
      <c r="J162" s="6">
        <v>34163</v>
      </c>
      <c r="K162" s="6">
        <v>38803</v>
      </c>
      <c r="L162" s="6">
        <v>5905</v>
      </c>
      <c r="M162" s="4"/>
      <c r="N162" s="6">
        <v>26571</v>
      </c>
      <c r="O162" s="6">
        <v>105442</v>
      </c>
    </row>
    <row r="163" spans="1:15" ht="11.25" customHeight="1" x14ac:dyDescent="0.2">
      <c r="A163" s="296"/>
      <c r="B163" s="3" t="s">
        <v>13</v>
      </c>
      <c r="C163" s="2" t="s">
        <v>11</v>
      </c>
      <c r="D163" s="6">
        <v>1272</v>
      </c>
      <c r="E163" s="6">
        <v>1729</v>
      </c>
      <c r="F163" s="5">
        <v>304</v>
      </c>
      <c r="G163" s="5">
        <v>26</v>
      </c>
      <c r="H163" s="5">
        <v>843</v>
      </c>
      <c r="I163" s="6">
        <v>4174</v>
      </c>
      <c r="J163" s="6">
        <v>550191</v>
      </c>
      <c r="K163" s="6">
        <v>747861</v>
      </c>
      <c r="L163" s="6">
        <v>131492</v>
      </c>
      <c r="M163" s="6">
        <v>11246</v>
      </c>
      <c r="N163" s="6">
        <v>364631</v>
      </c>
      <c r="O163" s="6">
        <v>1805421</v>
      </c>
    </row>
    <row r="164" spans="1:15" ht="11.25" customHeight="1" x14ac:dyDescent="0.2">
      <c r="A164" s="296"/>
      <c r="B164" s="3" t="s">
        <v>13</v>
      </c>
      <c r="C164" s="2" t="s">
        <v>12</v>
      </c>
      <c r="D164" s="6">
        <v>1211</v>
      </c>
      <c r="E164" s="6">
        <v>1710</v>
      </c>
      <c r="F164" s="5">
        <v>306</v>
      </c>
      <c r="G164" s="5">
        <v>32</v>
      </c>
      <c r="H164" s="5">
        <v>773</v>
      </c>
      <c r="I164" s="6">
        <v>4032</v>
      </c>
      <c r="J164" s="6">
        <v>510693</v>
      </c>
      <c r="K164" s="6">
        <v>721127</v>
      </c>
      <c r="L164" s="6">
        <v>129044</v>
      </c>
      <c r="M164" s="6">
        <v>13495</v>
      </c>
      <c r="N164" s="6">
        <v>325983</v>
      </c>
      <c r="O164" s="6">
        <v>1700342</v>
      </c>
    </row>
    <row r="165" spans="1:15" ht="11.25" customHeight="1" x14ac:dyDescent="0.2">
      <c r="A165" s="296"/>
      <c r="B165" s="3" t="s">
        <v>14</v>
      </c>
      <c r="C165" s="2" t="s">
        <v>11</v>
      </c>
      <c r="D165" s="6">
        <v>2091</v>
      </c>
      <c r="E165" s="6">
        <v>5754</v>
      </c>
      <c r="F165" s="5">
        <v>769</v>
      </c>
      <c r="G165" s="5">
        <v>227</v>
      </c>
      <c r="H165" s="6">
        <v>2521</v>
      </c>
      <c r="I165" s="6">
        <v>11362</v>
      </c>
      <c r="J165" s="6">
        <v>593694</v>
      </c>
      <c r="K165" s="6">
        <v>1633723</v>
      </c>
      <c r="L165" s="6">
        <v>218341</v>
      </c>
      <c r="M165" s="6">
        <v>64452</v>
      </c>
      <c r="N165" s="6">
        <v>715783</v>
      </c>
      <c r="O165" s="6">
        <v>3225993</v>
      </c>
    </row>
    <row r="166" spans="1:15" ht="11.25" customHeight="1" x14ac:dyDescent="0.2">
      <c r="A166" s="296"/>
      <c r="B166" s="3" t="s">
        <v>14</v>
      </c>
      <c r="C166" s="2" t="s">
        <v>12</v>
      </c>
      <c r="D166" s="6">
        <v>2035</v>
      </c>
      <c r="E166" s="6">
        <v>5192</v>
      </c>
      <c r="F166" s="5">
        <v>701</v>
      </c>
      <c r="G166" s="5">
        <v>199</v>
      </c>
      <c r="H166" s="6">
        <v>2379</v>
      </c>
      <c r="I166" s="6">
        <v>10506</v>
      </c>
      <c r="J166" s="6">
        <v>608871</v>
      </c>
      <c r="K166" s="6">
        <v>1553444</v>
      </c>
      <c r="L166" s="6">
        <v>209739</v>
      </c>
      <c r="M166" s="6">
        <v>59541</v>
      </c>
      <c r="N166" s="6">
        <v>711796</v>
      </c>
      <c r="O166" s="6">
        <v>3143391</v>
      </c>
    </row>
    <row r="167" spans="1:15" ht="11.25" customHeight="1" x14ac:dyDescent="0.2">
      <c r="A167" s="296"/>
      <c r="B167" s="3" t="s">
        <v>15</v>
      </c>
      <c r="C167" s="2" t="s">
        <v>11</v>
      </c>
      <c r="D167" s="5">
        <v>140</v>
      </c>
      <c r="E167" s="5">
        <v>419</v>
      </c>
      <c r="F167" s="5">
        <v>46</v>
      </c>
      <c r="G167" s="5">
        <v>20</v>
      </c>
      <c r="H167" s="5">
        <v>166</v>
      </c>
      <c r="I167" s="5">
        <v>791</v>
      </c>
      <c r="J167" s="6">
        <v>13659</v>
      </c>
      <c r="K167" s="6">
        <v>40878</v>
      </c>
      <c r="L167" s="6">
        <v>4488</v>
      </c>
      <c r="M167" s="6">
        <v>1951</v>
      </c>
      <c r="N167" s="6">
        <v>16195</v>
      </c>
      <c r="O167" s="6">
        <v>77171</v>
      </c>
    </row>
    <row r="168" spans="1:15" ht="11.25" customHeight="1" x14ac:dyDescent="0.2">
      <c r="A168" s="296"/>
      <c r="B168" s="3" t="s">
        <v>15</v>
      </c>
      <c r="C168" s="2" t="s">
        <v>12</v>
      </c>
      <c r="D168" s="5">
        <v>146</v>
      </c>
      <c r="E168" s="5">
        <v>352</v>
      </c>
      <c r="F168" s="5">
        <v>44</v>
      </c>
      <c r="G168" s="5">
        <v>21</v>
      </c>
      <c r="H168" s="5">
        <v>135</v>
      </c>
      <c r="I168" s="5">
        <v>698</v>
      </c>
      <c r="J168" s="6">
        <v>25937</v>
      </c>
      <c r="K168" s="6">
        <v>62532</v>
      </c>
      <c r="L168" s="6">
        <v>7817</v>
      </c>
      <c r="M168" s="6">
        <v>3731</v>
      </c>
      <c r="N168" s="6">
        <v>23982</v>
      </c>
      <c r="O168" s="6">
        <v>123999</v>
      </c>
    </row>
    <row r="169" spans="1:15" ht="11.25" customHeight="1" x14ac:dyDescent="0.2">
      <c r="A169" s="296"/>
      <c r="B169" s="3" t="s">
        <v>16</v>
      </c>
      <c r="C169" s="2" t="s">
        <v>11</v>
      </c>
      <c r="D169" s="5">
        <v>30</v>
      </c>
      <c r="E169" s="5">
        <v>64</v>
      </c>
      <c r="F169" s="5">
        <v>6</v>
      </c>
      <c r="G169" s="5">
        <v>3</v>
      </c>
      <c r="H169" s="5">
        <v>19</v>
      </c>
      <c r="I169" s="5">
        <v>122</v>
      </c>
      <c r="J169" s="6">
        <v>2681</v>
      </c>
      <c r="K169" s="6">
        <v>5718</v>
      </c>
      <c r="L169" s="5">
        <v>536</v>
      </c>
      <c r="M169" s="5">
        <v>268</v>
      </c>
      <c r="N169" s="6">
        <v>1698</v>
      </c>
      <c r="O169" s="6">
        <v>10901</v>
      </c>
    </row>
    <row r="170" spans="1:15" ht="11.25" customHeight="1" x14ac:dyDescent="0.2">
      <c r="A170" s="296"/>
      <c r="B170" s="3" t="s">
        <v>17</v>
      </c>
      <c r="C170" s="2" t="s">
        <v>12</v>
      </c>
      <c r="D170" s="5">
        <v>29</v>
      </c>
      <c r="E170" s="5">
        <v>50</v>
      </c>
      <c r="F170" s="5">
        <v>9</v>
      </c>
      <c r="G170" s="4"/>
      <c r="H170" s="5">
        <v>23</v>
      </c>
      <c r="I170" s="5">
        <v>111</v>
      </c>
      <c r="J170" s="6">
        <v>5173</v>
      </c>
      <c r="K170" s="6">
        <v>8918</v>
      </c>
      <c r="L170" s="6">
        <v>1605</v>
      </c>
      <c r="M170" s="4"/>
      <c r="N170" s="6">
        <v>4102</v>
      </c>
      <c r="O170" s="6">
        <v>19798</v>
      </c>
    </row>
    <row r="171" spans="1:15" ht="11.25" customHeight="1" x14ac:dyDescent="0.2">
      <c r="A171" s="296"/>
      <c r="B171" s="3" t="s">
        <v>18</v>
      </c>
      <c r="C171" s="2" t="s">
        <v>11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1.25" customHeight="1" x14ac:dyDescent="0.2">
      <c r="A172" s="296"/>
      <c r="B172" s="3" t="s">
        <v>19</v>
      </c>
      <c r="C172" s="2" t="s">
        <v>12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1.25" customHeight="1" x14ac:dyDescent="0.2">
      <c r="A173" s="297"/>
      <c r="B173" s="298" t="s">
        <v>8</v>
      </c>
      <c r="C173" s="298"/>
      <c r="D173" s="6">
        <v>7133</v>
      </c>
      <c r="E173" s="6">
        <v>15448</v>
      </c>
      <c r="F173" s="6">
        <v>2211</v>
      </c>
      <c r="G173" s="5">
        <v>528</v>
      </c>
      <c r="H173" s="6">
        <v>6993</v>
      </c>
      <c r="I173" s="8">
        <v>32313</v>
      </c>
      <c r="J173" s="6">
        <v>2387674</v>
      </c>
      <c r="K173" s="6">
        <v>4850398</v>
      </c>
      <c r="L173" s="6">
        <v>714185</v>
      </c>
      <c r="M173" s="6">
        <v>154684</v>
      </c>
      <c r="N173" s="6">
        <v>2221613</v>
      </c>
      <c r="O173" s="10">
        <v>10328554</v>
      </c>
    </row>
    <row r="174" spans="1:15" ht="11.25" customHeight="1" x14ac:dyDescent="0.2">
      <c r="A174" s="295" t="s">
        <v>32</v>
      </c>
      <c r="B174" s="3" t="s">
        <v>10</v>
      </c>
      <c r="C174" s="2" t="s">
        <v>11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1.25" customHeight="1" x14ac:dyDescent="0.2">
      <c r="A175" s="296"/>
      <c r="B175" s="3" t="s">
        <v>10</v>
      </c>
      <c r="C175" s="2" t="s">
        <v>12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1.25" customHeight="1" x14ac:dyDescent="0.2">
      <c r="A176" s="296"/>
      <c r="B176" s="3" t="s">
        <v>13</v>
      </c>
      <c r="C176" s="2" t="s">
        <v>11</v>
      </c>
      <c r="D176" s="4"/>
      <c r="E176" s="5">
        <v>4</v>
      </c>
      <c r="F176" s="5">
        <v>2</v>
      </c>
      <c r="G176" s="4"/>
      <c r="H176" s="5">
        <v>1</v>
      </c>
      <c r="I176" s="5">
        <v>7</v>
      </c>
      <c r="J176" s="4"/>
      <c r="K176" s="6">
        <v>1730</v>
      </c>
      <c r="L176" s="5">
        <v>865</v>
      </c>
      <c r="M176" s="4"/>
      <c r="N176" s="5">
        <v>433</v>
      </c>
      <c r="O176" s="6">
        <v>3028</v>
      </c>
    </row>
    <row r="177" spans="1:15" ht="11.25" customHeight="1" x14ac:dyDescent="0.2">
      <c r="A177" s="296"/>
      <c r="B177" s="3" t="s">
        <v>13</v>
      </c>
      <c r="C177" s="2" t="s">
        <v>12</v>
      </c>
      <c r="D177" s="4"/>
      <c r="E177" s="5">
        <v>1</v>
      </c>
      <c r="F177" s="5">
        <v>2</v>
      </c>
      <c r="G177" s="4"/>
      <c r="H177" s="4"/>
      <c r="I177" s="5">
        <v>3</v>
      </c>
      <c r="J177" s="4"/>
      <c r="K177" s="5">
        <v>422</v>
      </c>
      <c r="L177" s="5">
        <v>843</v>
      </c>
      <c r="M177" s="4"/>
      <c r="N177" s="4"/>
      <c r="O177" s="6">
        <v>1265</v>
      </c>
    </row>
    <row r="178" spans="1:15" ht="11.25" customHeight="1" x14ac:dyDescent="0.2">
      <c r="A178" s="296"/>
      <c r="B178" s="3" t="s">
        <v>14</v>
      </c>
      <c r="C178" s="2" t="s">
        <v>11</v>
      </c>
      <c r="D178" s="5">
        <v>2</v>
      </c>
      <c r="E178" s="5">
        <v>22</v>
      </c>
      <c r="F178" s="5">
        <v>2</v>
      </c>
      <c r="G178" s="4"/>
      <c r="H178" s="5">
        <v>10</v>
      </c>
      <c r="I178" s="5">
        <v>36</v>
      </c>
      <c r="J178" s="5">
        <v>568</v>
      </c>
      <c r="K178" s="6">
        <v>6246</v>
      </c>
      <c r="L178" s="5">
        <v>568</v>
      </c>
      <c r="M178" s="4"/>
      <c r="N178" s="6">
        <v>2839</v>
      </c>
      <c r="O178" s="6">
        <v>10221</v>
      </c>
    </row>
    <row r="179" spans="1:15" ht="11.25" customHeight="1" x14ac:dyDescent="0.2">
      <c r="A179" s="296"/>
      <c r="B179" s="3" t="s">
        <v>14</v>
      </c>
      <c r="C179" s="2" t="s">
        <v>12</v>
      </c>
      <c r="D179" s="5">
        <v>2</v>
      </c>
      <c r="E179" s="5">
        <v>18</v>
      </c>
      <c r="F179" s="5">
        <v>7</v>
      </c>
      <c r="G179" s="4"/>
      <c r="H179" s="5">
        <v>12</v>
      </c>
      <c r="I179" s="5">
        <v>39</v>
      </c>
      <c r="J179" s="5">
        <v>598</v>
      </c>
      <c r="K179" s="6">
        <v>5386</v>
      </c>
      <c r="L179" s="6">
        <v>2094</v>
      </c>
      <c r="M179" s="4"/>
      <c r="N179" s="6">
        <v>3590</v>
      </c>
      <c r="O179" s="6">
        <v>11668</v>
      </c>
    </row>
    <row r="180" spans="1:15" ht="11.25" customHeight="1" x14ac:dyDescent="0.2">
      <c r="A180" s="296"/>
      <c r="B180" s="3" t="s">
        <v>15</v>
      </c>
      <c r="C180" s="2" t="s">
        <v>11</v>
      </c>
      <c r="D180" s="5">
        <v>28</v>
      </c>
      <c r="E180" s="5">
        <v>364</v>
      </c>
      <c r="F180" s="5">
        <v>301</v>
      </c>
      <c r="G180" s="5">
        <v>2</v>
      </c>
      <c r="H180" s="5">
        <v>177</v>
      </c>
      <c r="I180" s="5">
        <v>872</v>
      </c>
      <c r="J180" s="6">
        <v>2732</v>
      </c>
      <c r="K180" s="6">
        <v>35512</v>
      </c>
      <c r="L180" s="6">
        <v>29366</v>
      </c>
      <c r="M180" s="5">
        <v>195</v>
      </c>
      <c r="N180" s="6">
        <v>17268</v>
      </c>
      <c r="O180" s="6">
        <v>85073</v>
      </c>
    </row>
    <row r="181" spans="1:15" ht="11.25" customHeight="1" x14ac:dyDescent="0.2">
      <c r="A181" s="296"/>
      <c r="B181" s="3" t="s">
        <v>15</v>
      </c>
      <c r="C181" s="2" t="s">
        <v>12</v>
      </c>
      <c r="D181" s="5">
        <v>21</v>
      </c>
      <c r="E181" s="5">
        <v>260</v>
      </c>
      <c r="F181" s="5">
        <v>222</v>
      </c>
      <c r="G181" s="5">
        <v>1</v>
      </c>
      <c r="H181" s="5">
        <v>195</v>
      </c>
      <c r="I181" s="5">
        <v>699</v>
      </c>
      <c r="J181" s="6">
        <v>3731</v>
      </c>
      <c r="K181" s="6">
        <v>46188</v>
      </c>
      <c r="L181" s="6">
        <v>39438</v>
      </c>
      <c r="M181" s="5">
        <v>178</v>
      </c>
      <c r="N181" s="6">
        <v>34641</v>
      </c>
      <c r="O181" s="6">
        <v>124176</v>
      </c>
    </row>
    <row r="182" spans="1:15" ht="11.25" customHeight="1" x14ac:dyDescent="0.2">
      <c r="A182" s="296"/>
      <c r="B182" s="3" t="s">
        <v>16</v>
      </c>
      <c r="C182" s="2" t="s">
        <v>11</v>
      </c>
      <c r="D182" s="5">
        <v>578</v>
      </c>
      <c r="E182" s="6">
        <v>8948</v>
      </c>
      <c r="F182" s="6">
        <v>9772</v>
      </c>
      <c r="G182" s="5">
        <v>45</v>
      </c>
      <c r="H182" s="6">
        <v>5517</v>
      </c>
      <c r="I182" s="6">
        <v>24860</v>
      </c>
      <c r="J182" s="6">
        <v>51645</v>
      </c>
      <c r="K182" s="6">
        <v>799518</v>
      </c>
      <c r="L182" s="6">
        <v>873143</v>
      </c>
      <c r="M182" s="6">
        <v>4021</v>
      </c>
      <c r="N182" s="6">
        <v>492952</v>
      </c>
      <c r="O182" s="6">
        <v>2221279</v>
      </c>
    </row>
    <row r="183" spans="1:15" ht="11.25" customHeight="1" x14ac:dyDescent="0.2">
      <c r="A183" s="296"/>
      <c r="B183" s="3" t="s">
        <v>17</v>
      </c>
      <c r="C183" s="2" t="s">
        <v>12</v>
      </c>
      <c r="D183" s="5">
        <v>448</v>
      </c>
      <c r="E183" s="6">
        <v>8796</v>
      </c>
      <c r="F183" s="6">
        <v>7988</v>
      </c>
      <c r="G183" s="5">
        <v>47</v>
      </c>
      <c r="H183" s="6">
        <v>5587</v>
      </c>
      <c r="I183" s="6">
        <v>22866</v>
      </c>
      <c r="J183" s="6">
        <v>79907</v>
      </c>
      <c r="K183" s="6">
        <v>1568886</v>
      </c>
      <c r="L183" s="6">
        <v>1424768</v>
      </c>
      <c r="M183" s="6">
        <v>8383</v>
      </c>
      <c r="N183" s="6">
        <v>996517</v>
      </c>
      <c r="O183" s="6">
        <v>4078461</v>
      </c>
    </row>
    <row r="184" spans="1:15" ht="11.25" customHeight="1" x14ac:dyDescent="0.2">
      <c r="A184" s="296"/>
      <c r="B184" s="3" t="s">
        <v>18</v>
      </c>
      <c r="C184" s="2" t="s">
        <v>11</v>
      </c>
      <c r="D184" s="5">
        <v>74</v>
      </c>
      <c r="E184" s="6">
        <v>3144</v>
      </c>
      <c r="F184" s="6">
        <v>2035</v>
      </c>
      <c r="G184" s="5">
        <v>12</v>
      </c>
      <c r="H184" s="6">
        <v>1829</v>
      </c>
      <c r="I184" s="6">
        <v>7094</v>
      </c>
      <c r="J184" s="6">
        <v>11822</v>
      </c>
      <c r="K184" s="6">
        <v>502281</v>
      </c>
      <c r="L184" s="6">
        <v>325109</v>
      </c>
      <c r="M184" s="6">
        <v>1917</v>
      </c>
      <c r="N184" s="6">
        <v>292199</v>
      </c>
      <c r="O184" s="6">
        <v>1133328</v>
      </c>
    </row>
    <row r="185" spans="1:15" ht="11.25" customHeight="1" x14ac:dyDescent="0.2">
      <c r="A185" s="296"/>
      <c r="B185" s="3" t="s">
        <v>19</v>
      </c>
      <c r="C185" s="2" t="s">
        <v>12</v>
      </c>
      <c r="D185" s="5">
        <v>179</v>
      </c>
      <c r="E185" s="6">
        <v>8140</v>
      </c>
      <c r="F185" s="6">
        <v>4886</v>
      </c>
      <c r="G185" s="5">
        <v>17</v>
      </c>
      <c r="H185" s="6">
        <v>5200</v>
      </c>
      <c r="I185" s="6">
        <v>18422</v>
      </c>
      <c r="J185" s="6">
        <v>35412</v>
      </c>
      <c r="K185" s="6">
        <v>1610371</v>
      </c>
      <c r="L185" s="6">
        <v>966619</v>
      </c>
      <c r="M185" s="6">
        <v>3363</v>
      </c>
      <c r="N185" s="6">
        <v>1028739</v>
      </c>
      <c r="O185" s="6">
        <v>3644504</v>
      </c>
    </row>
    <row r="186" spans="1:15" ht="11.25" customHeight="1" x14ac:dyDescent="0.2">
      <c r="A186" s="297"/>
      <c r="B186" s="298" t="s">
        <v>8</v>
      </c>
      <c r="C186" s="298"/>
      <c r="D186" s="6">
        <v>1332</v>
      </c>
      <c r="E186" s="6">
        <v>29697</v>
      </c>
      <c r="F186" s="6">
        <v>25217</v>
      </c>
      <c r="G186" s="5">
        <v>124</v>
      </c>
      <c r="H186" s="6">
        <v>18528</v>
      </c>
      <c r="I186" s="8">
        <v>74898</v>
      </c>
      <c r="J186" s="6">
        <v>186415</v>
      </c>
      <c r="K186" s="6">
        <v>4576540</v>
      </c>
      <c r="L186" s="6">
        <v>3662813</v>
      </c>
      <c r="M186" s="6">
        <v>18057</v>
      </c>
      <c r="N186" s="6">
        <v>2869178</v>
      </c>
      <c r="O186" s="10">
        <v>11313003</v>
      </c>
    </row>
    <row r="187" spans="1:15" ht="11.25" customHeight="1" x14ac:dyDescent="0.2">
      <c r="A187" s="295" t="s">
        <v>33</v>
      </c>
      <c r="B187" s="3" t="s">
        <v>10</v>
      </c>
      <c r="C187" s="2" t="s">
        <v>11</v>
      </c>
      <c r="D187" s="5">
        <v>10</v>
      </c>
      <c r="E187" s="5">
        <v>338</v>
      </c>
      <c r="F187" s="5">
        <v>34</v>
      </c>
      <c r="G187" s="4"/>
      <c r="H187" s="5">
        <v>79</v>
      </c>
      <c r="I187" s="5">
        <v>461</v>
      </c>
      <c r="J187" s="6">
        <v>4348</v>
      </c>
      <c r="K187" s="6">
        <v>146969</v>
      </c>
      <c r="L187" s="6">
        <v>14784</v>
      </c>
      <c r="M187" s="4"/>
      <c r="N187" s="6">
        <v>34351</v>
      </c>
      <c r="O187" s="6">
        <v>200452</v>
      </c>
    </row>
    <row r="188" spans="1:15" ht="11.25" customHeight="1" x14ac:dyDescent="0.2">
      <c r="A188" s="296"/>
      <c r="B188" s="3" t="s">
        <v>10</v>
      </c>
      <c r="C188" s="2" t="s">
        <v>12</v>
      </c>
      <c r="D188" s="5">
        <v>5</v>
      </c>
      <c r="E188" s="5">
        <v>321</v>
      </c>
      <c r="F188" s="5">
        <v>28</v>
      </c>
      <c r="G188" s="4"/>
      <c r="H188" s="5">
        <v>97</v>
      </c>
      <c r="I188" s="5">
        <v>451</v>
      </c>
      <c r="J188" s="6">
        <v>2109</v>
      </c>
      <c r="K188" s="6">
        <v>135388</v>
      </c>
      <c r="L188" s="6">
        <v>11810</v>
      </c>
      <c r="M188" s="4"/>
      <c r="N188" s="6">
        <v>40912</v>
      </c>
      <c r="O188" s="6">
        <v>190219</v>
      </c>
    </row>
    <row r="189" spans="1:15" ht="11.25" customHeight="1" x14ac:dyDescent="0.2">
      <c r="A189" s="296"/>
      <c r="B189" s="3" t="s">
        <v>13</v>
      </c>
      <c r="C189" s="2" t="s">
        <v>11</v>
      </c>
      <c r="D189" s="5">
        <v>108</v>
      </c>
      <c r="E189" s="6">
        <v>1227</v>
      </c>
      <c r="F189" s="5">
        <v>797</v>
      </c>
      <c r="G189" s="5">
        <v>1</v>
      </c>
      <c r="H189" s="5">
        <v>407</v>
      </c>
      <c r="I189" s="6">
        <v>2540</v>
      </c>
      <c r="J189" s="6">
        <v>46714</v>
      </c>
      <c r="K189" s="6">
        <v>530726</v>
      </c>
      <c r="L189" s="6">
        <v>344734</v>
      </c>
      <c r="M189" s="5">
        <v>433</v>
      </c>
      <c r="N189" s="6">
        <v>176044</v>
      </c>
      <c r="O189" s="6">
        <v>1098651</v>
      </c>
    </row>
    <row r="190" spans="1:15" ht="11.25" customHeight="1" x14ac:dyDescent="0.2">
      <c r="A190" s="296"/>
      <c r="B190" s="3" t="s">
        <v>13</v>
      </c>
      <c r="C190" s="2" t="s">
        <v>12</v>
      </c>
      <c r="D190" s="5">
        <v>92</v>
      </c>
      <c r="E190" s="6">
        <v>1173</v>
      </c>
      <c r="F190" s="5">
        <v>744</v>
      </c>
      <c r="G190" s="4"/>
      <c r="H190" s="5">
        <v>367</v>
      </c>
      <c r="I190" s="6">
        <v>2376</v>
      </c>
      <c r="J190" s="6">
        <v>38797</v>
      </c>
      <c r="K190" s="6">
        <v>494668</v>
      </c>
      <c r="L190" s="6">
        <v>313754</v>
      </c>
      <c r="M190" s="4"/>
      <c r="N190" s="6">
        <v>154768</v>
      </c>
      <c r="O190" s="6">
        <v>1001987</v>
      </c>
    </row>
    <row r="191" spans="1:15" ht="11.25" customHeight="1" x14ac:dyDescent="0.2">
      <c r="A191" s="296"/>
      <c r="B191" s="3" t="s">
        <v>14</v>
      </c>
      <c r="C191" s="2" t="s">
        <v>11</v>
      </c>
      <c r="D191" s="5">
        <v>150</v>
      </c>
      <c r="E191" s="6">
        <v>3509</v>
      </c>
      <c r="F191" s="6">
        <v>2367</v>
      </c>
      <c r="G191" s="5">
        <v>21</v>
      </c>
      <c r="H191" s="6">
        <v>1034</v>
      </c>
      <c r="I191" s="6">
        <v>7081</v>
      </c>
      <c r="J191" s="6">
        <v>42589</v>
      </c>
      <c r="K191" s="6">
        <v>996304</v>
      </c>
      <c r="L191" s="6">
        <v>672058</v>
      </c>
      <c r="M191" s="6">
        <v>5962</v>
      </c>
      <c r="N191" s="6">
        <v>293582</v>
      </c>
      <c r="O191" s="6">
        <v>2010495</v>
      </c>
    </row>
    <row r="192" spans="1:15" ht="11.25" customHeight="1" x14ac:dyDescent="0.2">
      <c r="A192" s="296"/>
      <c r="B192" s="3" t="s">
        <v>14</v>
      </c>
      <c r="C192" s="2" t="s">
        <v>12</v>
      </c>
      <c r="D192" s="5">
        <v>142</v>
      </c>
      <c r="E192" s="6">
        <v>3276</v>
      </c>
      <c r="F192" s="6">
        <v>2137</v>
      </c>
      <c r="G192" s="5">
        <v>16</v>
      </c>
      <c r="H192" s="6">
        <v>1010</v>
      </c>
      <c r="I192" s="6">
        <v>6581</v>
      </c>
      <c r="J192" s="6">
        <v>42486</v>
      </c>
      <c r="K192" s="6">
        <v>980178</v>
      </c>
      <c r="L192" s="6">
        <v>639390</v>
      </c>
      <c r="M192" s="6">
        <v>4787</v>
      </c>
      <c r="N192" s="6">
        <v>302192</v>
      </c>
      <c r="O192" s="6">
        <v>1969033</v>
      </c>
    </row>
    <row r="193" spans="1:15" ht="11.25" customHeight="1" x14ac:dyDescent="0.2">
      <c r="A193" s="296"/>
      <c r="B193" s="3" t="s">
        <v>15</v>
      </c>
      <c r="C193" s="2" t="s">
        <v>11</v>
      </c>
      <c r="D193" s="5">
        <v>6</v>
      </c>
      <c r="E193" s="5">
        <v>222</v>
      </c>
      <c r="F193" s="5">
        <v>121</v>
      </c>
      <c r="G193" s="5">
        <v>3</v>
      </c>
      <c r="H193" s="5">
        <v>72</v>
      </c>
      <c r="I193" s="5">
        <v>424</v>
      </c>
      <c r="J193" s="5">
        <v>585</v>
      </c>
      <c r="K193" s="6">
        <v>21659</v>
      </c>
      <c r="L193" s="6">
        <v>11805</v>
      </c>
      <c r="M193" s="5">
        <v>293</v>
      </c>
      <c r="N193" s="6">
        <v>7024</v>
      </c>
      <c r="O193" s="6">
        <v>41366</v>
      </c>
    </row>
    <row r="194" spans="1:15" ht="11.25" customHeight="1" x14ac:dyDescent="0.2">
      <c r="A194" s="296"/>
      <c r="B194" s="3" t="s">
        <v>15</v>
      </c>
      <c r="C194" s="2" t="s">
        <v>12</v>
      </c>
      <c r="D194" s="5">
        <v>5</v>
      </c>
      <c r="E194" s="5">
        <v>185</v>
      </c>
      <c r="F194" s="5">
        <v>106</v>
      </c>
      <c r="G194" s="4"/>
      <c r="H194" s="5">
        <v>73</v>
      </c>
      <c r="I194" s="5">
        <v>369</v>
      </c>
      <c r="J194" s="5">
        <v>888</v>
      </c>
      <c r="K194" s="6">
        <v>32865</v>
      </c>
      <c r="L194" s="6">
        <v>18831</v>
      </c>
      <c r="M194" s="4"/>
      <c r="N194" s="6">
        <v>12968</v>
      </c>
      <c r="O194" s="6">
        <v>65552</v>
      </c>
    </row>
    <row r="195" spans="1:15" ht="11.25" customHeight="1" x14ac:dyDescent="0.2">
      <c r="A195" s="296"/>
      <c r="B195" s="3" t="s">
        <v>16</v>
      </c>
      <c r="C195" s="2" t="s">
        <v>11</v>
      </c>
      <c r="D195" s="5">
        <v>1</v>
      </c>
      <c r="E195" s="5">
        <v>43</v>
      </c>
      <c r="F195" s="5">
        <v>13</v>
      </c>
      <c r="G195" s="4"/>
      <c r="H195" s="5">
        <v>10</v>
      </c>
      <c r="I195" s="5">
        <v>67</v>
      </c>
      <c r="J195" s="5">
        <v>89</v>
      </c>
      <c r="K195" s="6">
        <v>3842</v>
      </c>
      <c r="L195" s="6">
        <v>1162</v>
      </c>
      <c r="M195" s="4"/>
      <c r="N195" s="5">
        <v>894</v>
      </c>
      <c r="O195" s="6">
        <v>5987</v>
      </c>
    </row>
    <row r="196" spans="1:15" ht="11.25" customHeight="1" x14ac:dyDescent="0.2">
      <c r="A196" s="296"/>
      <c r="B196" s="3" t="s">
        <v>17</v>
      </c>
      <c r="C196" s="2" t="s">
        <v>12</v>
      </c>
      <c r="D196" s="5">
        <v>1</v>
      </c>
      <c r="E196" s="5">
        <v>56</v>
      </c>
      <c r="F196" s="5">
        <v>14</v>
      </c>
      <c r="G196" s="4"/>
      <c r="H196" s="5">
        <v>10</v>
      </c>
      <c r="I196" s="5">
        <v>81</v>
      </c>
      <c r="J196" s="5">
        <v>178</v>
      </c>
      <c r="K196" s="6">
        <v>9988</v>
      </c>
      <c r="L196" s="6">
        <v>2497</v>
      </c>
      <c r="M196" s="4"/>
      <c r="N196" s="6">
        <v>1784</v>
      </c>
      <c r="O196" s="6">
        <v>14447</v>
      </c>
    </row>
    <row r="197" spans="1:15" ht="11.25" customHeight="1" x14ac:dyDescent="0.2">
      <c r="A197" s="296"/>
      <c r="B197" s="3" t="s">
        <v>18</v>
      </c>
      <c r="C197" s="2" t="s">
        <v>11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1.25" customHeight="1" x14ac:dyDescent="0.2">
      <c r="A198" s="296"/>
      <c r="B198" s="3" t="s">
        <v>19</v>
      </c>
      <c r="C198" s="2" t="s">
        <v>12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1.25" customHeight="1" x14ac:dyDescent="0.2">
      <c r="A199" s="297"/>
      <c r="B199" s="298" t="s">
        <v>8</v>
      </c>
      <c r="C199" s="298"/>
      <c r="D199" s="5">
        <v>520</v>
      </c>
      <c r="E199" s="6">
        <v>10350</v>
      </c>
      <c r="F199" s="6">
        <v>6361</v>
      </c>
      <c r="G199" s="5">
        <v>41</v>
      </c>
      <c r="H199" s="6">
        <v>3159</v>
      </c>
      <c r="I199" s="8">
        <v>20431</v>
      </c>
      <c r="J199" s="6">
        <v>178783</v>
      </c>
      <c r="K199" s="6">
        <v>3352587</v>
      </c>
      <c r="L199" s="6">
        <v>2030825</v>
      </c>
      <c r="M199" s="6">
        <v>11475</v>
      </c>
      <c r="N199" s="6">
        <v>1024519</v>
      </c>
      <c r="O199" s="10">
        <v>6598189</v>
      </c>
    </row>
    <row r="200" spans="1:15" ht="11.25" customHeight="1" x14ac:dyDescent="0.2">
      <c r="A200" s="295" t="s">
        <v>34</v>
      </c>
      <c r="B200" s="3" t="s">
        <v>10</v>
      </c>
      <c r="C200" s="2" t="s">
        <v>11</v>
      </c>
      <c r="D200" s="5">
        <v>58</v>
      </c>
      <c r="E200" s="4"/>
      <c r="F200" s="4"/>
      <c r="G200" s="4"/>
      <c r="H200" s="5">
        <v>46</v>
      </c>
      <c r="I200" s="5">
        <v>104</v>
      </c>
      <c r="J200" s="6">
        <v>25219</v>
      </c>
      <c r="K200" s="4"/>
      <c r="L200" s="4"/>
      <c r="M200" s="4"/>
      <c r="N200" s="6">
        <v>20002</v>
      </c>
      <c r="O200" s="6">
        <v>45221</v>
      </c>
    </row>
    <row r="201" spans="1:15" ht="11.25" customHeight="1" x14ac:dyDescent="0.2">
      <c r="A201" s="296"/>
      <c r="B201" s="3" t="s">
        <v>10</v>
      </c>
      <c r="C201" s="2" t="s">
        <v>12</v>
      </c>
      <c r="D201" s="5">
        <v>58</v>
      </c>
      <c r="E201" s="4"/>
      <c r="F201" s="5">
        <v>1</v>
      </c>
      <c r="G201" s="4"/>
      <c r="H201" s="5">
        <v>49</v>
      </c>
      <c r="I201" s="5">
        <v>108</v>
      </c>
      <c r="J201" s="6">
        <v>24463</v>
      </c>
      <c r="K201" s="4"/>
      <c r="L201" s="5">
        <v>422</v>
      </c>
      <c r="M201" s="4"/>
      <c r="N201" s="6">
        <v>20667</v>
      </c>
      <c r="O201" s="6">
        <v>45552</v>
      </c>
    </row>
    <row r="202" spans="1:15" ht="11.25" customHeight="1" x14ac:dyDescent="0.2">
      <c r="A202" s="296"/>
      <c r="B202" s="3" t="s">
        <v>13</v>
      </c>
      <c r="C202" s="2" t="s">
        <v>11</v>
      </c>
      <c r="D202" s="5">
        <v>498</v>
      </c>
      <c r="E202" s="5">
        <v>9</v>
      </c>
      <c r="F202" s="5">
        <v>6</v>
      </c>
      <c r="G202" s="4"/>
      <c r="H202" s="5">
        <v>108</v>
      </c>
      <c r="I202" s="5">
        <v>621</v>
      </c>
      <c r="J202" s="6">
        <v>215405</v>
      </c>
      <c r="K202" s="6">
        <v>3893</v>
      </c>
      <c r="L202" s="6">
        <v>2595</v>
      </c>
      <c r="M202" s="4"/>
      <c r="N202" s="6">
        <v>46714</v>
      </c>
      <c r="O202" s="6">
        <v>268607</v>
      </c>
    </row>
    <row r="203" spans="1:15" ht="11.25" customHeight="1" x14ac:dyDescent="0.2">
      <c r="A203" s="296"/>
      <c r="B203" s="3" t="s">
        <v>13</v>
      </c>
      <c r="C203" s="2" t="s">
        <v>12</v>
      </c>
      <c r="D203" s="5">
        <v>495</v>
      </c>
      <c r="E203" s="5">
        <v>11</v>
      </c>
      <c r="F203" s="5">
        <v>1</v>
      </c>
      <c r="G203" s="4"/>
      <c r="H203" s="5">
        <v>95</v>
      </c>
      <c r="I203" s="5">
        <v>602</v>
      </c>
      <c r="J203" s="6">
        <v>208747</v>
      </c>
      <c r="K203" s="6">
        <v>4639</v>
      </c>
      <c r="L203" s="5">
        <v>422</v>
      </c>
      <c r="M203" s="4"/>
      <c r="N203" s="6">
        <v>40063</v>
      </c>
      <c r="O203" s="6">
        <v>253871</v>
      </c>
    </row>
    <row r="204" spans="1:15" ht="11.25" customHeight="1" x14ac:dyDescent="0.2">
      <c r="A204" s="296"/>
      <c r="B204" s="3" t="s">
        <v>14</v>
      </c>
      <c r="C204" s="2" t="s">
        <v>11</v>
      </c>
      <c r="D204" s="6">
        <v>1680</v>
      </c>
      <c r="E204" s="5">
        <v>23</v>
      </c>
      <c r="F204" s="5">
        <v>9</v>
      </c>
      <c r="G204" s="5">
        <v>3</v>
      </c>
      <c r="H204" s="5">
        <v>199</v>
      </c>
      <c r="I204" s="6">
        <v>1914</v>
      </c>
      <c r="J204" s="6">
        <v>476999</v>
      </c>
      <c r="K204" s="6">
        <v>6530</v>
      </c>
      <c r="L204" s="6">
        <v>2555</v>
      </c>
      <c r="M204" s="5">
        <v>852</v>
      </c>
      <c r="N204" s="6">
        <v>56502</v>
      </c>
      <c r="O204" s="6">
        <v>543438</v>
      </c>
    </row>
    <row r="205" spans="1:15" ht="11.25" customHeight="1" x14ac:dyDescent="0.2">
      <c r="A205" s="296"/>
      <c r="B205" s="3" t="s">
        <v>14</v>
      </c>
      <c r="C205" s="2" t="s">
        <v>12</v>
      </c>
      <c r="D205" s="6">
        <v>1602</v>
      </c>
      <c r="E205" s="5">
        <v>21</v>
      </c>
      <c r="F205" s="5">
        <v>8</v>
      </c>
      <c r="G205" s="5">
        <v>1</v>
      </c>
      <c r="H205" s="5">
        <v>166</v>
      </c>
      <c r="I205" s="6">
        <v>1798</v>
      </c>
      <c r="J205" s="6">
        <v>479318</v>
      </c>
      <c r="K205" s="6">
        <v>6283</v>
      </c>
      <c r="L205" s="6">
        <v>2394</v>
      </c>
      <c r="M205" s="5">
        <v>299</v>
      </c>
      <c r="N205" s="6">
        <v>49667</v>
      </c>
      <c r="O205" s="6">
        <v>537961</v>
      </c>
    </row>
    <row r="206" spans="1:15" ht="11.25" customHeight="1" x14ac:dyDescent="0.2">
      <c r="A206" s="296"/>
      <c r="B206" s="3" t="s">
        <v>15</v>
      </c>
      <c r="C206" s="2" t="s">
        <v>11</v>
      </c>
      <c r="D206" s="5">
        <v>287</v>
      </c>
      <c r="E206" s="5">
        <v>4</v>
      </c>
      <c r="F206" s="5">
        <v>1</v>
      </c>
      <c r="G206" s="4"/>
      <c r="H206" s="5">
        <v>36</v>
      </c>
      <c r="I206" s="5">
        <v>328</v>
      </c>
      <c r="J206" s="6">
        <v>28000</v>
      </c>
      <c r="K206" s="5">
        <v>390</v>
      </c>
      <c r="L206" s="5">
        <v>98</v>
      </c>
      <c r="M206" s="4"/>
      <c r="N206" s="6">
        <v>3512</v>
      </c>
      <c r="O206" s="6">
        <v>32000</v>
      </c>
    </row>
    <row r="207" spans="1:15" ht="11.25" customHeight="1" x14ac:dyDescent="0.2">
      <c r="A207" s="296"/>
      <c r="B207" s="3" t="s">
        <v>15</v>
      </c>
      <c r="C207" s="2" t="s">
        <v>12</v>
      </c>
      <c r="D207" s="5">
        <v>275</v>
      </c>
      <c r="E207" s="5">
        <v>6</v>
      </c>
      <c r="F207" s="5">
        <v>1</v>
      </c>
      <c r="G207" s="4"/>
      <c r="H207" s="5">
        <v>44</v>
      </c>
      <c r="I207" s="5">
        <v>326</v>
      </c>
      <c r="J207" s="6">
        <v>48853</v>
      </c>
      <c r="K207" s="6">
        <v>1066</v>
      </c>
      <c r="L207" s="5">
        <v>178</v>
      </c>
      <c r="M207" s="4"/>
      <c r="N207" s="6">
        <v>7817</v>
      </c>
      <c r="O207" s="6">
        <v>57914</v>
      </c>
    </row>
    <row r="208" spans="1:15" ht="11.25" customHeight="1" x14ac:dyDescent="0.2">
      <c r="A208" s="296"/>
      <c r="B208" s="3" t="s">
        <v>16</v>
      </c>
      <c r="C208" s="2" t="s">
        <v>11</v>
      </c>
      <c r="D208" s="6">
        <v>4907</v>
      </c>
      <c r="E208" s="5">
        <v>228</v>
      </c>
      <c r="F208" s="5">
        <v>965</v>
      </c>
      <c r="G208" s="5">
        <v>4</v>
      </c>
      <c r="H208" s="5">
        <v>465</v>
      </c>
      <c r="I208" s="6">
        <v>6569</v>
      </c>
      <c r="J208" s="6">
        <v>438448</v>
      </c>
      <c r="K208" s="6">
        <v>20372</v>
      </c>
      <c r="L208" s="6">
        <v>86224</v>
      </c>
      <c r="M208" s="5">
        <v>357</v>
      </c>
      <c r="N208" s="6">
        <v>41548</v>
      </c>
      <c r="O208" s="6">
        <v>586949</v>
      </c>
    </row>
    <row r="209" spans="1:15" ht="11.25" customHeight="1" x14ac:dyDescent="0.2">
      <c r="A209" s="296"/>
      <c r="B209" s="3" t="s">
        <v>17</v>
      </c>
      <c r="C209" s="2" t="s">
        <v>12</v>
      </c>
      <c r="D209" s="6">
        <v>4936</v>
      </c>
      <c r="E209" s="5">
        <v>96</v>
      </c>
      <c r="F209" s="5">
        <v>295</v>
      </c>
      <c r="G209" s="5">
        <v>13</v>
      </c>
      <c r="H209" s="5">
        <v>410</v>
      </c>
      <c r="I209" s="6">
        <v>5750</v>
      </c>
      <c r="J209" s="6">
        <v>880403</v>
      </c>
      <c r="K209" s="6">
        <v>17123</v>
      </c>
      <c r="L209" s="6">
        <v>52617</v>
      </c>
      <c r="M209" s="6">
        <v>2319</v>
      </c>
      <c r="N209" s="6">
        <v>73129</v>
      </c>
      <c r="O209" s="6">
        <v>1025591</v>
      </c>
    </row>
    <row r="210" spans="1:15" ht="11.25" customHeight="1" x14ac:dyDescent="0.2">
      <c r="A210" s="296"/>
      <c r="B210" s="3" t="s">
        <v>18</v>
      </c>
      <c r="C210" s="2" t="s">
        <v>11</v>
      </c>
      <c r="D210" s="6">
        <v>2044</v>
      </c>
      <c r="E210" s="5">
        <v>14</v>
      </c>
      <c r="F210" s="5">
        <v>66</v>
      </c>
      <c r="G210" s="5">
        <v>2</v>
      </c>
      <c r="H210" s="5">
        <v>170</v>
      </c>
      <c r="I210" s="6">
        <v>2296</v>
      </c>
      <c r="J210" s="6">
        <v>326547</v>
      </c>
      <c r="K210" s="6">
        <v>2237</v>
      </c>
      <c r="L210" s="6">
        <v>10544</v>
      </c>
      <c r="M210" s="5">
        <v>320</v>
      </c>
      <c r="N210" s="6">
        <v>27159</v>
      </c>
      <c r="O210" s="6">
        <v>366807</v>
      </c>
    </row>
    <row r="211" spans="1:15" ht="11.25" customHeight="1" x14ac:dyDescent="0.2">
      <c r="A211" s="296"/>
      <c r="B211" s="3" t="s">
        <v>19</v>
      </c>
      <c r="C211" s="2" t="s">
        <v>12</v>
      </c>
      <c r="D211" s="6">
        <v>5445</v>
      </c>
      <c r="E211" s="5">
        <v>18</v>
      </c>
      <c r="F211" s="5">
        <v>74</v>
      </c>
      <c r="G211" s="5">
        <v>3</v>
      </c>
      <c r="H211" s="5">
        <v>390</v>
      </c>
      <c r="I211" s="6">
        <v>5930</v>
      </c>
      <c r="J211" s="6">
        <v>1077208</v>
      </c>
      <c r="K211" s="6">
        <v>3561</v>
      </c>
      <c r="L211" s="6">
        <v>14640</v>
      </c>
      <c r="M211" s="5">
        <v>594</v>
      </c>
      <c r="N211" s="6">
        <v>77155</v>
      </c>
      <c r="O211" s="6">
        <v>1173158</v>
      </c>
    </row>
    <row r="212" spans="1:15" ht="11.25" customHeight="1" x14ac:dyDescent="0.2">
      <c r="A212" s="297"/>
      <c r="B212" s="298" t="s">
        <v>8</v>
      </c>
      <c r="C212" s="298"/>
      <c r="D212" s="6">
        <v>22285</v>
      </c>
      <c r="E212" s="5">
        <v>430</v>
      </c>
      <c r="F212" s="6">
        <v>1427</v>
      </c>
      <c r="G212" s="5">
        <v>26</v>
      </c>
      <c r="H212" s="6">
        <v>2178</v>
      </c>
      <c r="I212" s="8">
        <v>26346</v>
      </c>
      <c r="J212" s="6">
        <v>4229610</v>
      </c>
      <c r="K212" s="6">
        <v>66094</v>
      </c>
      <c r="L212" s="6">
        <v>172689</v>
      </c>
      <c r="M212" s="6">
        <v>4741</v>
      </c>
      <c r="N212" s="6">
        <v>463935</v>
      </c>
      <c r="O212" s="10">
        <v>4937069</v>
      </c>
    </row>
    <row r="213" spans="1:15" ht="11.25" customHeight="1" x14ac:dyDescent="0.2">
      <c r="A213" s="295" t="s">
        <v>35</v>
      </c>
      <c r="B213" s="3" t="s">
        <v>10</v>
      </c>
      <c r="C213" s="2" t="s">
        <v>11</v>
      </c>
      <c r="D213" s="5">
        <v>1</v>
      </c>
      <c r="E213" s="5">
        <v>123</v>
      </c>
      <c r="F213" s="4"/>
      <c r="G213" s="5">
        <v>12</v>
      </c>
      <c r="H213" s="5">
        <v>7</v>
      </c>
      <c r="I213" s="5">
        <v>143</v>
      </c>
      <c r="J213" s="5">
        <v>435</v>
      </c>
      <c r="K213" s="6">
        <v>53483</v>
      </c>
      <c r="L213" s="4"/>
      <c r="M213" s="6">
        <v>5218</v>
      </c>
      <c r="N213" s="6">
        <v>3044</v>
      </c>
      <c r="O213" s="6">
        <v>62180</v>
      </c>
    </row>
    <row r="214" spans="1:15" ht="11.25" customHeight="1" x14ac:dyDescent="0.2">
      <c r="A214" s="296"/>
      <c r="B214" s="3" t="s">
        <v>10</v>
      </c>
      <c r="C214" s="2" t="s">
        <v>12</v>
      </c>
      <c r="D214" s="5">
        <v>2</v>
      </c>
      <c r="E214" s="5">
        <v>109</v>
      </c>
      <c r="F214" s="4"/>
      <c r="G214" s="5">
        <v>13</v>
      </c>
      <c r="H214" s="5">
        <v>1</v>
      </c>
      <c r="I214" s="5">
        <v>125</v>
      </c>
      <c r="J214" s="5">
        <v>844</v>
      </c>
      <c r="K214" s="6">
        <v>45973</v>
      </c>
      <c r="L214" s="4"/>
      <c r="M214" s="6">
        <v>5483</v>
      </c>
      <c r="N214" s="5">
        <v>422</v>
      </c>
      <c r="O214" s="6">
        <v>52722</v>
      </c>
    </row>
    <row r="215" spans="1:15" ht="11.25" customHeight="1" x14ac:dyDescent="0.2">
      <c r="A215" s="296"/>
      <c r="B215" s="3" t="s">
        <v>13</v>
      </c>
      <c r="C215" s="2" t="s">
        <v>11</v>
      </c>
      <c r="D215" s="5">
        <v>27</v>
      </c>
      <c r="E215" s="5">
        <v>539</v>
      </c>
      <c r="F215" s="5">
        <v>6</v>
      </c>
      <c r="G215" s="5">
        <v>137</v>
      </c>
      <c r="H215" s="5">
        <v>25</v>
      </c>
      <c r="I215" s="5">
        <v>734</v>
      </c>
      <c r="J215" s="6">
        <v>11679</v>
      </c>
      <c r="K215" s="6">
        <v>233139</v>
      </c>
      <c r="L215" s="6">
        <v>2595</v>
      </c>
      <c r="M215" s="6">
        <v>59258</v>
      </c>
      <c r="N215" s="6">
        <v>10813</v>
      </c>
      <c r="O215" s="6">
        <v>317484</v>
      </c>
    </row>
    <row r="216" spans="1:15" ht="11.25" customHeight="1" x14ac:dyDescent="0.2">
      <c r="A216" s="296"/>
      <c r="B216" s="3" t="s">
        <v>13</v>
      </c>
      <c r="C216" s="2" t="s">
        <v>12</v>
      </c>
      <c r="D216" s="5">
        <v>33</v>
      </c>
      <c r="E216" s="5">
        <v>503</v>
      </c>
      <c r="F216" s="5">
        <v>4</v>
      </c>
      <c r="G216" s="5">
        <v>126</v>
      </c>
      <c r="H216" s="5">
        <v>46</v>
      </c>
      <c r="I216" s="5">
        <v>712</v>
      </c>
      <c r="J216" s="6">
        <v>13916</v>
      </c>
      <c r="K216" s="6">
        <v>212121</v>
      </c>
      <c r="L216" s="6">
        <v>1687</v>
      </c>
      <c r="M216" s="6">
        <v>53136</v>
      </c>
      <c r="N216" s="6">
        <v>19399</v>
      </c>
      <c r="O216" s="6">
        <v>300259</v>
      </c>
    </row>
    <row r="217" spans="1:15" ht="11.25" customHeight="1" x14ac:dyDescent="0.2">
      <c r="A217" s="296"/>
      <c r="B217" s="3" t="s">
        <v>14</v>
      </c>
      <c r="C217" s="2" t="s">
        <v>11</v>
      </c>
      <c r="D217" s="5">
        <v>102</v>
      </c>
      <c r="E217" s="5">
        <v>947</v>
      </c>
      <c r="F217" s="5">
        <v>7</v>
      </c>
      <c r="G217" s="5">
        <v>837</v>
      </c>
      <c r="H217" s="5">
        <v>224</v>
      </c>
      <c r="I217" s="6">
        <v>2117</v>
      </c>
      <c r="J217" s="6">
        <v>28961</v>
      </c>
      <c r="K217" s="6">
        <v>268880</v>
      </c>
      <c r="L217" s="6">
        <v>1987</v>
      </c>
      <c r="M217" s="6">
        <v>237648</v>
      </c>
      <c r="N217" s="6">
        <v>63600</v>
      </c>
      <c r="O217" s="6">
        <v>601076</v>
      </c>
    </row>
    <row r="218" spans="1:15" ht="11.25" customHeight="1" x14ac:dyDescent="0.2">
      <c r="A218" s="296"/>
      <c r="B218" s="3" t="s">
        <v>14</v>
      </c>
      <c r="C218" s="2" t="s">
        <v>12</v>
      </c>
      <c r="D218" s="5">
        <v>89</v>
      </c>
      <c r="E218" s="5">
        <v>868</v>
      </c>
      <c r="F218" s="5">
        <v>13</v>
      </c>
      <c r="G218" s="5">
        <v>846</v>
      </c>
      <c r="H218" s="5">
        <v>183</v>
      </c>
      <c r="I218" s="6">
        <v>1999</v>
      </c>
      <c r="J218" s="6">
        <v>26629</v>
      </c>
      <c r="K218" s="6">
        <v>259705</v>
      </c>
      <c r="L218" s="6">
        <v>3890</v>
      </c>
      <c r="M218" s="6">
        <v>253123</v>
      </c>
      <c r="N218" s="6">
        <v>54754</v>
      </c>
      <c r="O218" s="6">
        <v>598101</v>
      </c>
    </row>
    <row r="219" spans="1:15" ht="11.25" customHeight="1" x14ac:dyDescent="0.2">
      <c r="A219" s="296"/>
      <c r="B219" s="3" t="s">
        <v>15</v>
      </c>
      <c r="C219" s="2" t="s">
        <v>11</v>
      </c>
      <c r="D219" s="5">
        <v>10</v>
      </c>
      <c r="E219" s="5">
        <v>198</v>
      </c>
      <c r="F219" s="5">
        <v>22</v>
      </c>
      <c r="G219" s="5">
        <v>197</v>
      </c>
      <c r="H219" s="5">
        <v>36</v>
      </c>
      <c r="I219" s="5">
        <v>463</v>
      </c>
      <c r="J219" s="5">
        <v>976</v>
      </c>
      <c r="K219" s="6">
        <v>19317</v>
      </c>
      <c r="L219" s="6">
        <v>2146</v>
      </c>
      <c r="M219" s="6">
        <v>19220</v>
      </c>
      <c r="N219" s="6">
        <v>3512</v>
      </c>
      <c r="O219" s="6">
        <v>45171</v>
      </c>
    </row>
    <row r="220" spans="1:15" ht="11.25" customHeight="1" x14ac:dyDescent="0.2">
      <c r="A220" s="296"/>
      <c r="B220" s="3" t="s">
        <v>15</v>
      </c>
      <c r="C220" s="2" t="s">
        <v>12</v>
      </c>
      <c r="D220" s="5">
        <v>20</v>
      </c>
      <c r="E220" s="5">
        <v>183</v>
      </c>
      <c r="F220" s="5">
        <v>21</v>
      </c>
      <c r="G220" s="5">
        <v>219</v>
      </c>
      <c r="H220" s="5">
        <v>48</v>
      </c>
      <c r="I220" s="5">
        <v>491</v>
      </c>
      <c r="J220" s="6">
        <v>3553</v>
      </c>
      <c r="K220" s="6">
        <v>32510</v>
      </c>
      <c r="L220" s="6">
        <v>3731</v>
      </c>
      <c r="M220" s="6">
        <v>38905</v>
      </c>
      <c r="N220" s="6">
        <v>8527</v>
      </c>
      <c r="O220" s="6">
        <v>87226</v>
      </c>
    </row>
    <row r="221" spans="1:15" ht="11.25" customHeight="1" x14ac:dyDescent="0.2">
      <c r="A221" s="296"/>
      <c r="B221" s="3" t="s">
        <v>16</v>
      </c>
      <c r="C221" s="2" t="s">
        <v>11</v>
      </c>
      <c r="D221" s="5">
        <v>427</v>
      </c>
      <c r="E221" s="6">
        <v>2504</v>
      </c>
      <c r="F221" s="5">
        <v>10</v>
      </c>
      <c r="G221" s="6">
        <v>2489</v>
      </c>
      <c r="H221" s="5">
        <v>807</v>
      </c>
      <c r="I221" s="6">
        <v>6237</v>
      </c>
      <c r="J221" s="6">
        <v>38153</v>
      </c>
      <c r="K221" s="6">
        <v>223736</v>
      </c>
      <c r="L221" s="5">
        <v>894</v>
      </c>
      <c r="M221" s="6">
        <v>222396</v>
      </c>
      <c r="N221" s="6">
        <v>72107</v>
      </c>
      <c r="O221" s="6">
        <v>557286</v>
      </c>
    </row>
    <row r="222" spans="1:15" ht="11.25" customHeight="1" x14ac:dyDescent="0.2">
      <c r="A222" s="296"/>
      <c r="B222" s="3" t="s">
        <v>17</v>
      </c>
      <c r="C222" s="2" t="s">
        <v>12</v>
      </c>
      <c r="D222" s="5">
        <v>299</v>
      </c>
      <c r="E222" s="6">
        <v>2402</v>
      </c>
      <c r="F222" s="5">
        <v>17</v>
      </c>
      <c r="G222" s="6">
        <v>2496</v>
      </c>
      <c r="H222" s="5">
        <v>737</v>
      </c>
      <c r="I222" s="6">
        <v>5951</v>
      </c>
      <c r="J222" s="6">
        <v>53331</v>
      </c>
      <c r="K222" s="6">
        <v>428429</v>
      </c>
      <c r="L222" s="6">
        <v>3032</v>
      </c>
      <c r="M222" s="6">
        <v>445196</v>
      </c>
      <c r="N222" s="6">
        <v>131454</v>
      </c>
      <c r="O222" s="6">
        <v>1061442</v>
      </c>
    </row>
    <row r="223" spans="1:15" ht="11.25" customHeight="1" x14ac:dyDescent="0.2">
      <c r="A223" s="296"/>
      <c r="B223" s="3" t="s">
        <v>18</v>
      </c>
      <c r="C223" s="2" t="s">
        <v>11</v>
      </c>
      <c r="D223" s="5">
        <v>91</v>
      </c>
      <c r="E223" s="5">
        <v>789</v>
      </c>
      <c r="F223" s="5">
        <v>2</v>
      </c>
      <c r="G223" s="5">
        <v>907</v>
      </c>
      <c r="H223" s="5">
        <v>210</v>
      </c>
      <c r="I223" s="6">
        <v>1999</v>
      </c>
      <c r="J223" s="6">
        <v>14538</v>
      </c>
      <c r="K223" s="6">
        <v>126050</v>
      </c>
      <c r="L223" s="5">
        <v>320</v>
      </c>
      <c r="M223" s="6">
        <v>144901</v>
      </c>
      <c r="N223" s="6">
        <v>33549</v>
      </c>
      <c r="O223" s="6">
        <v>319358</v>
      </c>
    </row>
    <row r="224" spans="1:15" ht="11.25" customHeight="1" x14ac:dyDescent="0.2">
      <c r="A224" s="296"/>
      <c r="B224" s="3" t="s">
        <v>19</v>
      </c>
      <c r="C224" s="2" t="s">
        <v>12</v>
      </c>
      <c r="D224" s="5">
        <v>181</v>
      </c>
      <c r="E224" s="6">
        <v>1872</v>
      </c>
      <c r="F224" s="5">
        <v>1</v>
      </c>
      <c r="G224" s="6">
        <v>2251</v>
      </c>
      <c r="H224" s="5">
        <v>517</v>
      </c>
      <c r="I224" s="6">
        <v>4822</v>
      </c>
      <c r="J224" s="6">
        <v>35808</v>
      </c>
      <c r="K224" s="6">
        <v>370346</v>
      </c>
      <c r="L224" s="5">
        <v>198</v>
      </c>
      <c r="M224" s="6">
        <v>445325</v>
      </c>
      <c r="N224" s="6">
        <v>102280</v>
      </c>
      <c r="O224" s="6">
        <v>953957</v>
      </c>
    </row>
    <row r="225" spans="1:15" ht="11.25" customHeight="1" x14ac:dyDescent="0.2">
      <c r="A225" s="297"/>
      <c r="B225" s="298" t="s">
        <v>8</v>
      </c>
      <c r="C225" s="298"/>
      <c r="D225" s="6">
        <v>1282</v>
      </c>
      <c r="E225" s="6">
        <v>11037</v>
      </c>
      <c r="F225" s="5">
        <v>103</v>
      </c>
      <c r="G225" s="6">
        <v>10530</v>
      </c>
      <c r="H225" s="6">
        <v>2841</v>
      </c>
      <c r="I225" s="8">
        <v>25793</v>
      </c>
      <c r="J225" s="6">
        <v>228823</v>
      </c>
      <c r="K225" s="6">
        <v>2273689</v>
      </c>
      <c r="L225" s="6">
        <v>20480</v>
      </c>
      <c r="M225" s="6">
        <v>1929809</v>
      </c>
      <c r="N225" s="6">
        <v>503461</v>
      </c>
      <c r="O225" s="10">
        <v>4956262</v>
      </c>
    </row>
    <row r="226" spans="1:15" ht="11.25" customHeight="1" x14ac:dyDescent="0.2">
      <c r="A226" s="295" t="s">
        <v>36</v>
      </c>
      <c r="B226" s="3" t="s">
        <v>10</v>
      </c>
      <c r="C226" s="2" t="s">
        <v>11</v>
      </c>
      <c r="D226" s="5">
        <v>7</v>
      </c>
      <c r="E226" s="5">
        <v>145</v>
      </c>
      <c r="F226" s="4"/>
      <c r="G226" s="5">
        <v>11</v>
      </c>
      <c r="H226" s="5">
        <v>17</v>
      </c>
      <c r="I226" s="5">
        <v>180</v>
      </c>
      <c r="J226" s="6">
        <v>3044</v>
      </c>
      <c r="K226" s="6">
        <v>63049</v>
      </c>
      <c r="L226" s="4"/>
      <c r="M226" s="6">
        <v>4783</v>
      </c>
      <c r="N226" s="6">
        <v>7392</v>
      </c>
      <c r="O226" s="6">
        <v>78268</v>
      </c>
    </row>
    <row r="227" spans="1:15" ht="11.25" customHeight="1" x14ac:dyDescent="0.2">
      <c r="A227" s="296"/>
      <c r="B227" s="3" t="s">
        <v>10</v>
      </c>
      <c r="C227" s="2" t="s">
        <v>12</v>
      </c>
      <c r="D227" s="5">
        <v>6</v>
      </c>
      <c r="E227" s="5">
        <v>102</v>
      </c>
      <c r="F227" s="5">
        <v>1</v>
      </c>
      <c r="G227" s="5">
        <v>8</v>
      </c>
      <c r="H227" s="5">
        <v>25</v>
      </c>
      <c r="I227" s="5">
        <v>142</v>
      </c>
      <c r="J227" s="6">
        <v>2531</v>
      </c>
      <c r="K227" s="6">
        <v>43020</v>
      </c>
      <c r="L227" s="5">
        <v>422</v>
      </c>
      <c r="M227" s="6">
        <v>3374</v>
      </c>
      <c r="N227" s="6">
        <v>10544</v>
      </c>
      <c r="O227" s="6">
        <v>59891</v>
      </c>
    </row>
    <row r="228" spans="1:15" ht="11.25" customHeight="1" x14ac:dyDescent="0.2">
      <c r="A228" s="296"/>
      <c r="B228" s="3" t="s">
        <v>13</v>
      </c>
      <c r="C228" s="2" t="s">
        <v>11</v>
      </c>
      <c r="D228" s="5">
        <v>65</v>
      </c>
      <c r="E228" s="5">
        <v>696</v>
      </c>
      <c r="F228" s="5">
        <v>4</v>
      </c>
      <c r="G228" s="5">
        <v>250</v>
      </c>
      <c r="H228" s="5">
        <v>87</v>
      </c>
      <c r="I228" s="6">
        <v>1102</v>
      </c>
      <c r="J228" s="6">
        <v>28115</v>
      </c>
      <c r="K228" s="6">
        <v>301048</v>
      </c>
      <c r="L228" s="6">
        <v>1730</v>
      </c>
      <c r="M228" s="6">
        <v>108135</v>
      </c>
      <c r="N228" s="6">
        <v>37631</v>
      </c>
      <c r="O228" s="6">
        <v>476659</v>
      </c>
    </row>
    <row r="229" spans="1:15" ht="11.25" customHeight="1" x14ac:dyDescent="0.2">
      <c r="A229" s="296"/>
      <c r="B229" s="3" t="s">
        <v>13</v>
      </c>
      <c r="C229" s="2" t="s">
        <v>12</v>
      </c>
      <c r="D229" s="5">
        <v>67</v>
      </c>
      <c r="E229" s="5">
        <v>635</v>
      </c>
      <c r="F229" s="5">
        <v>5</v>
      </c>
      <c r="G229" s="5">
        <v>237</v>
      </c>
      <c r="H229" s="5">
        <v>81</v>
      </c>
      <c r="I229" s="6">
        <v>1025</v>
      </c>
      <c r="J229" s="6">
        <v>28255</v>
      </c>
      <c r="K229" s="6">
        <v>267787</v>
      </c>
      <c r="L229" s="6">
        <v>2109</v>
      </c>
      <c r="M229" s="6">
        <v>99946</v>
      </c>
      <c r="N229" s="6">
        <v>34159</v>
      </c>
      <c r="O229" s="6">
        <v>432256</v>
      </c>
    </row>
    <row r="230" spans="1:15" ht="11.25" customHeight="1" x14ac:dyDescent="0.2">
      <c r="A230" s="296"/>
      <c r="B230" s="3" t="s">
        <v>14</v>
      </c>
      <c r="C230" s="2" t="s">
        <v>11</v>
      </c>
      <c r="D230" s="5">
        <v>216</v>
      </c>
      <c r="E230" s="6">
        <v>1015</v>
      </c>
      <c r="F230" s="5">
        <v>5</v>
      </c>
      <c r="G230" s="6">
        <v>1490</v>
      </c>
      <c r="H230" s="5">
        <v>294</v>
      </c>
      <c r="I230" s="6">
        <v>3020</v>
      </c>
      <c r="J230" s="6">
        <v>61328</v>
      </c>
      <c r="K230" s="6">
        <v>288187</v>
      </c>
      <c r="L230" s="6">
        <v>1420</v>
      </c>
      <c r="M230" s="6">
        <v>423053</v>
      </c>
      <c r="N230" s="6">
        <v>83475</v>
      </c>
      <c r="O230" s="6">
        <v>857463</v>
      </c>
    </row>
    <row r="231" spans="1:15" ht="11.25" customHeight="1" x14ac:dyDescent="0.2">
      <c r="A231" s="296"/>
      <c r="B231" s="3" t="s">
        <v>14</v>
      </c>
      <c r="C231" s="2" t="s">
        <v>12</v>
      </c>
      <c r="D231" s="5">
        <v>163</v>
      </c>
      <c r="E231" s="5">
        <v>991</v>
      </c>
      <c r="F231" s="5">
        <v>9</v>
      </c>
      <c r="G231" s="6">
        <v>1431</v>
      </c>
      <c r="H231" s="5">
        <v>298</v>
      </c>
      <c r="I231" s="6">
        <v>2892</v>
      </c>
      <c r="J231" s="6">
        <v>48770</v>
      </c>
      <c r="K231" s="6">
        <v>296507</v>
      </c>
      <c r="L231" s="6">
        <v>2693</v>
      </c>
      <c r="M231" s="6">
        <v>428155</v>
      </c>
      <c r="N231" s="6">
        <v>89161</v>
      </c>
      <c r="O231" s="6">
        <v>865286</v>
      </c>
    </row>
    <row r="232" spans="1:15" ht="11.25" customHeight="1" x14ac:dyDescent="0.2">
      <c r="A232" s="296"/>
      <c r="B232" s="3" t="s">
        <v>15</v>
      </c>
      <c r="C232" s="2" t="s">
        <v>11</v>
      </c>
      <c r="D232" s="5">
        <v>29</v>
      </c>
      <c r="E232" s="5">
        <v>212</v>
      </c>
      <c r="F232" s="5">
        <v>1</v>
      </c>
      <c r="G232" s="5">
        <v>283</v>
      </c>
      <c r="H232" s="5">
        <v>49</v>
      </c>
      <c r="I232" s="5">
        <v>574</v>
      </c>
      <c r="J232" s="6">
        <v>2829</v>
      </c>
      <c r="K232" s="6">
        <v>20683</v>
      </c>
      <c r="L232" s="5">
        <v>98</v>
      </c>
      <c r="M232" s="6">
        <v>27610</v>
      </c>
      <c r="N232" s="6">
        <v>4781</v>
      </c>
      <c r="O232" s="6">
        <v>56001</v>
      </c>
    </row>
    <row r="233" spans="1:15" ht="11.25" customHeight="1" x14ac:dyDescent="0.2">
      <c r="A233" s="296"/>
      <c r="B233" s="3" t="s">
        <v>15</v>
      </c>
      <c r="C233" s="2" t="s">
        <v>12</v>
      </c>
      <c r="D233" s="5">
        <v>35</v>
      </c>
      <c r="E233" s="5">
        <v>206</v>
      </c>
      <c r="F233" s="5">
        <v>5</v>
      </c>
      <c r="G233" s="5">
        <v>256</v>
      </c>
      <c r="H233" s="5">
        <v>51</v>
      </c>
      <c r="I233" s="5">
        <v>553</v>
      </c>
      <c r="J233" s="6">
        <v>6218</v>
      </c>
      <c r="K233" s="6">
        <v>36595</v>
      </c>
      <c r="L233" s="5">
        <v>888</v>
      </c>
      <c r="M233" s="6">
        <v>45478</v>
      </c>
      <c r="N233" s="6">
        <v>9060</v>
      </c>
      <c r="O233" s="6">
        <v>98239</v>
      </c>
    </row>
    <row r="234" spans="1:15" ht="11.25" customHeight="1" x14ac:dyDescent="0.2">
      <c r="A234" s="296"/>
      <c r="B234" s="3" t="s">
        <v>16</v>
      </c>
      <c r="C234" s="2" t="s">
        <v>11</v>
      </c>
      <c r="D234" s="5">
        <v>699</v>
      </c>
      <c r="E234" s="6">
        <v>3614</v>
      </c>
      <c r="F234" s="5">
        <v>26</v>
      </c>
      <c r="G234" s="6">
        <v>4035</v>
      </c>
      <c r="H234" s="6">
        <v>1359</v>
      </c>
      <c r="I234" s="6">
        <v>9733</v>
      </c>
      <c r="J234" s="6">
        <v>62457</v>
      </c>
      <c r="K234" s="6">
        <v>322916</v>
      </c>
      <c r="L234" s="6">
        <v>2323</v>
      </c>
      <c r="M234" s="6">
        <v>360533</v>
      </c>
      <c r="N234" s="6">
        <v>121429</v>
      </c>
      <c r="O234" s="6">
        <v>869658</v>
      </c>
    </row>
    <row r="235" spans="1:15" ht="11.25" customHeight="1" x14ac:dyDescent="0.2">
      <c r="A235" s="296"/>
      <c r="B235" s="3" t="s">
        <v>17</v>
      </c>
      <c r="C235" s="2" t="s">
        <v>12</v>
      </c>
      <c r="D235" s="5">
        <v>548</v>
      </c>
      <c r="E235" s="6">
        <v>3034</v>
      </c>
      <c r="F235" s="5">
        <v>30</v>
      </c>
      <c r="G235" s="6">
        <v>4050</v>
      </c>
      <c r="H235" s="6">
        <v>1273</v>
      </c>
      <c r="I235" s="6">
        <v>8935</v>
      </c>
      <c r="J235" s="6">
        <v>97743</v>
      </c>
      <c r="K235" s="6">
        <v>541155</v>
      </c>
      <c r="L235" s="6">
        <v>5351</v>
      </c>
      <c r="M235" s="6">
        <v>722373</v>
      </c>
      <c r="N235" s="6">
        <v>227057</v>
      </c>
      <c r="O235" s="6">
        <v>1593679</v>
      </c>
    </row>
    <row r="236" spans="1:15" ht="11.25" customHeight="1" x14ac:dyDescent="0.2">
      <c r="A236" s="296"/>
      <c r="B236" s="3" t="s">
        <v>18</v>
      </c>
      <c r="C236" s="2" t="s">
        <v>11</v>
      </c>
      <c r="D236" s="5">
        <v>181</v>
      </c>
      <c r="E236" s="6">
        <v>1272</v>
      </c>
      <c r="F236" s="5">
        <v>3</v>
      </c>
      <c r="G236" s="6">
        <v>1354</v>
      </c>
      <c r="H236" s="5">
        <v>328</v>
      </c>
      <c r="I236" s="6">
        <v>3138</v>
      </c>
      <c r="J236" s="6">
        <v>28916</v>
      </c>
      <c r="K236" s="6">
        <v>203213</v>
      </c>
      <c r="L236" s="5">
        <v>479</v>
      </c>
      <c r="M236" s="6">
        <v>216313</v>
      </c>
      <c r="N236" s="6">
        <v>52401</v>
      </c>
      <c r="O236" s="6">
        <v>501322</v>
      </c>
    </row>
    <row r="237" spans="1:15" ht="11.25" customHeight="1" x14ac:dyDescent="0.2">
      <c r="A237" s="296"/>
      <c r="B237" s="3" t="s">
        <v>19</v>
      </c>
      <c r="C237" s="2" t="s">
        <v>12</v>
      </c>
      <c r="D237" s="5">
        <v>372</v>
      </c>
      <c r="E237" s="6">
        <v>2745</v>
      </c>
      <c r="F237" s="5">
        <v>5</v>
      </c>
      <c r="G237" s="6">
        <v>3215</v>
      </c>
      <c r="H237" s="5">
        <v>772</v>
      </c>
      <c r="I237" s="6">
        <v>7109</v>
      </c>
      <c r="J237" s="6">
        <v>73594</v>
      </c>
      <c r="K237" s="6">
        <v>543055</v>
      </c>
      <c r="L237" s="5">
        <v>989</v>
      </c>
      <c r="M237" s="6">
        <v>636037</v>
      </c>
      <c r="N237" s="6">
        <v>152728</v>
      </c>
      <c r="O237" s="6">
        <v>1406403</v>
      </c>
    </row>
    <row r="238" spans="1:15" ht="11.25" customHeight="1" x14ac:dyDescent="0.2">
      <c r="A238" s="297"/>
      <c r="B238" s="298" t="s">
        <v>8</v>
      </c>
      <c r="C238" s="298"/>
      <c r="D238" s="6">
        <v>2388</v>
      </c>
      <c r="E238" s="6">
        <v>14667</v>
      </c>
      <c r="F238" s="5">
        <v>94</v>
      </c>
      <c r="G238" s="6">
        <v>16620</v>
      </c>
      <c r="H238" s="6">
        <v>4634</v>
      </c>
      <c r="I238" s="8">
        <v>38403</v>
      </c>
      <c r="J238" s="6">
        <v>443800</v>
      </c>
      <c r="K238" s="6">
        <v>2927215</v>
      </c>
      <c r="L238" s="6">
        <v>18502</v>
      </c>
      <c r="M238" s="6">
        <v>3075790</v>
      </c>
      <c r="N238" s="6">
        <v>829818</v>
      </c>
      <c r="O238" s="10">
        <v>7295125</v>
      </c>
    </row>
    <row r="239" spans="1:15" ht="11.25" customHeight="1" x14ac:dyDescent="0.2">
      <c r="A239" s="295" t="s">
        <v>37</v>
      </c>
      <c r="B239" s="3" t="s">
        <v>10</v>
      </c>
      <c r="C239" s="2" t="s">
        <v>11</v>
      </c>
      <c r="D239" s="5">
        <v>228</v>
      </c>
      <c r="E239" s="5">
        <v>122</v>
      </c>
      <c r="F239" s="5">
        <v>1</v>
      </c>
      <c r="G239" s="5">
        <v>197</v>
      </c>
      <c r="H239" s="5">
        <v>30</v>
      </c>
      <c r="I239" s="5">
        <v>578</v>
      </c>
      <c r="J239" s="6">
        <v>99139</v>
      </c>
      <c r="K239" s="6">
        <v>53048</v>
      </c>
      <c r="L239" s="5">
        <v>435</v>
      </c>
      <c r="M239" s="6">
        <v>85659</v>
      </c>
      <c r="N239" s="6">
        <v>13045</v>
      </c>
      <c r="O239" s="6">
        <v>251326</v>
      </c>
    </row>
    <row r="240" spans="1:15" ht="11.25" customHeight="1" x14ac:dyDescent="0.2">
      <c r="A240" s="296"/>
      <c r="B240" s="3" t="s">
        <v>10</v>
      </c>
      <c r="C240" s="2" t="s">
        <v>12</v>
      </c>
      <c r="D240" s="5">
        <v>237</v>
      </c>
      <c r="E240" s="5">
        <v>129</v>
      </c>
      <c r="F240" s="4"/>
      <c r="G240" s="5">
        <v>188</v>
      </c>
      <c r="H240" s="5">
        <v>25</v>
      </c>
      <c r="I240" s="5">
        <v>579</v>
      </c>
      <c r="J240" s="6">
        <v>99959</v>
      </c>
      <c r="K240" s="6">
        <v>54408</v>
      </c>
      <c r="L240" s="4"/>
      <c r="M240" s="6">
        <v>79292</v>
      </c>
      <c r="N240" s="6">
        <v>10544</v>
      </c>
      <c r="O240" s="6">
        <v>244203</v>
      </c>
    </row>
    <row r="241" spans="1:15" ht="11.25" customHeight="1" x14ac:dyDescent="0.2">
      <c r="A241" s="296"/>
      <c r="B241" s="3" t="s">
        <v>13</v>
      </c>
      <c r="C241" s="2" t="s">
        <v>11</v>
      </c>
      <c r="D241" s="6">
        <v>1210</v>
      </c>
      <c r="E241" s="5">
        <v>649</v>
      </c>
      <c r="F241" s="5">
        <v>57</v>
      </c>
      <c r="G241" s="6">
        <v>1500</v>
      </c>
      <c r="H241" s="5">
        <v>152</v>
      </c>
      <c r="I241" s="6">
        <v>3568</v>
      </c>
      <c r="J241" s="6">
        <v>523373</v>
      </c>
      <c r="K241" s="6">
        <v>280718</v>
      </c>
      <c r="L241" s="6">
        <v>24655</v>
      </c>
      <c r="M241" s="6">
        <v>648810</v>
      </c>
      <c r="N241" s="6">
        <v>65746</v>
      </c>
      <c r="O241" s="6">
        <v>1543302</v>
      </c>
    </row>
    <row r="242" spans="1:15" ht="11.25" customHeight="1" x14ac:dyDescent="0.2">
      <c r="A242" s="296"/>
      <c r="B242" s="3" t="s">
        <v>13</v>
      </c>
      <c r="C242" s="2" t="s">
        <v>12</v>
      </c>
      <c r="D242" s="6">
        <v>1146</v>
      </c>
      <c r="E242" s="5">
        <v>691</v>
      </c>
      <c r="F242" s="5">
        <v>42</v>
      </c>
      <c r="G242" s="6">
        <v>1428</v>
      </c>
      <c r="H242" s="5">
        <v>132</v>
      </c>
      <c r="I242" s="6">
        <v>3439</v>
      </c>
      <c r="J242" s="6">
        <v>483282</v>
      </c>
      <c r="K242" s="6">
        <v>291403</v>
      </c>
      <c r="L242" s="6">
        <v>17712</v>
      </c>
      <c r="M242" s="6">
        <v>602204</v>
      </c>
      <c r="N242" s="6">
        <v>55666</v>
      </c>
      <c r="O242" s="6">
        <v>1450267</v>
      </c>
    </row>
    <row r="243" spans="1:15" ht="11.25" customHeight="1" x14ac:dyDescent="0.2">
      <c r="A243" s="296"/>
      <c r="B243" s="3" t="s">
        <v>14</v>
      </c>
      <c r="C243" s="2" t="s">
        <v>11</v>
      </c>
      <c r="D243" s="6">
        <v>2312</v>
      </c>
      <c r="E243" s="6">
        <v>2011</v>
      </c>
      <c r="F243" s="5">
        <v>108</v>
      </c>
      <c r="G243" s="6">
        <v>4404</v>
      </c>
      <c r="H243" s="5">
        <v>498</v>
      </c>
      <c r="I243" s="6">
        <v>9333</v>
      </c>
      <c r="J243" s="6">
        <v>656442</v>
      </c>
      <c r="K243" s="6">
        <v>570980</v>
      </c>
      <c r="L243" s="6">
        <v>30664</v>
      </c>
      <c r="M243" s="6">
        <v>1250420</v>
      </c>
      <c r="N243" s="6">
        <v>141396</v>
      </c>
      <c r="O243" s="6">
        <v>2649902</v>
      </c>
    </row>
    <row r="244" spans="1:15" ht="11.25" customHeight="1" x14ac:dyDescent="0.2">
      <c r="A244" s="296"/>
      <c r="B244" s="3" t="s">
        <v>14</v>
      </c>
      <c r="C244" s="2" t="s">
        <v>12</v>
      </c>
      <c r="D244" s="6">
        <v>2182</v>
      </c>
      <c r="E244" s="6">
        <v>1971</v>
      </c>
      <c r="F244" s="5">
        <v>101</v>
      </c>
      <c r="G244" s="6">
        <v>4192</v>
      </c>
      <c r="H244" s="5">
        <v>408</v>
      </c>
      <c r="I244" s="6">
        <v>8854</v>
      </c>
      <c r="J244" s="6">
        <v>652854</v>
      </c>
      <c r="K244" s="6">
        <v>589722</v>
      </c>
      <c r="L244" s="6">
        <v>30219</v>
      </c>
      <c r="M244" s="6">
        <v>1254245</v>
      </c>
      <c r="N244" s="6">
        <v>122073</v>
      </c>
      <c r="O244" s="6">
        <v>2649113</v>
      </c>
    </row>
    <row r="245" spans="1:15" ht="11.25" customHeight="1" x14ac:dyDescent="0.2">
      <c r="A245" s="296"/>
      <c r="B245" s="3" t="s">
        <v>15</v>
      </c>
      <c r="C245" s="2" t="s">
        <v>11</v>
      </c>
      <c r="D245" s="5">
        <v>384</v>
      </c>
      <c r="E245" s="5">
        <v>464</v>
      </c>
      <c r="F245" s="5">
        <v>24</v>
      </c>
      <c r="G245" s="5">
        <v>726</v>
      </c>
      <c r="H245" s="5">
        <v>125</v>
      </c>
      <c r="I245" s="6">
        <v>1723</v>
      </c>
      <c r="J245" s="6">
        <v>37464</v>
      </c>
      <c r="K245" s="6">
        <v>45269</v>
      </c>
      <c r="L245" s="6">
        <v>2341</v>
      </c>
      <c r="M245" s="6">
        <v>70830</v>
      </c>
      <c r="N245" s="6">
        <v>12195</v>
      </c>
      <c r="O245" s="6">
        <v>168099</v>
      </c>
    </row>
    <row r="246" spans="1:15" ht="11.25" customHeight="1" x14ac:dyDescent="0.2">
      <c r="A246" s="296"/>
      <c r="B246" s="3" t="s">
        <v>15</v>
      </c>
      <c r="C246" s="2" t="s">
        <v>12</v>
      </c>
      <c r="D246" s="5">
        <v>323</v>
      </c>
      <c r="E246" s="5">
        <v>430</v>
      </c>
      <c r="F246" s="5">
        <v>23</v>
      </c>
      <c r="G246" s="5">
        <v>753</v>
      </c>
      <c r="H246" s="5">
        <v>141</v>
      </c>
      <c r="I246" s="6">
        <v>1670</v>
      </c>
      <c r="J246" s="6">
        <v>57380</v>
      </c>
      <c r="K246" s="6">
        <v>76389</v>
      </c>
      <c r="L246" s="6">
        <v>4086</v>
      </c>
      <c r="M246" s="6">
        <v>133769</v>
      </c>
      <c r="N246" s="6">
        <v>25048</v>
      </c>
      <c r="O246" s="6">
        <v>296672</v>
      </c>
    </row>
    <row r="247" spans="1:15" ht="11.25" customHeight="1" x14ac:dyDescent="0.2">
      <c r="A247" s="296"/>
      <c r="B247" s="3" t="s">
        <v>16</v>
      </c>
      <c r="C247" s="2" t="s">
        <v>11</v>
      </c>
      <c r="D247" s="6">
        <v>6604</v>
      </c>
      <c r="E247" s="6">
        <v>8055</v>
      </c>
      <c r="F247" s="5">
        <v>487</v>
      </c>
      <c r="G247" s="6">
        <v>10048</v>
      </c>
      <c r="H247" s="6">
        <v>1375</v>
      </c>
      <c r="I247" s="6">
        <v>26569</v>
      </c>
      <c r="J247" s="6">
        <v>590078</v>
      </c>
      <c r="K247" s="6">
        <v>719727</v>
      </c>
      <c r="L247" s="6">
        <v>43514</v>
      </c>
      <c r="M247" s="6">
        <v>897804</v>
      </c>
      <c r="N247" s="6">
        <v>122858</v>
      </c>
      <c r="O247" s="6">
        <v>2373981</v>
      </c>
    </row>
    <row r="248" spans="1:15" ht="11.25" customHeight="1" x14ac:dyDescent="0.2">
      <c r="A248" s="296"/>
      <c r="B248" s="3" t="s">
        <v>17</v>
      </c>
      <c r="C248" s="2" t="s">
        <v>12</v>
      </c>
      <c r="D248" s="6">
        <v>6437</v>
      </c>
      <c r="E248" s="6">
        <v>7291</v>
      </c>
      <c r="F248" s="5">
        <v>365</v>
      </c>
      <c r="G248" s="6">
        <v>11211</v>
      </c>
      <c r="H248" s="6">
        <v>1609</v>
      </c>
      <c r="I248" s="6">
        <v>26913</v>
      </c>
      <c r="J248" s="6">
        <v>1148127</v>
      </c>
      <c r="K248" s="6">
        <v>1300449</v>
      </c>
      <c r="L248" s="6">
        <v>65103</v>
      </c>
      <c r="M248" s="6">
        <v>1999634</v>
      </c>
      <c r="N248" s="6">
        <v>286987</v>
      </c>
      <c r="O248" s="6">
        <v>4800300</v>
      </c>
    </row>
    <row r="249" spans="1:15" ht="11.25" customHeight="1" x14ac:dyDescent="0.2">
      <c r="A249" s="296"/>
      <c r="B249" s="3" t="s">
        <v>18</v>
      </c>
      <c r="C249" s="2" t="s">
        <v>11</v>
      </c>
      <c r="D249" s="6">
        <v>1347</v>
      </c>
      <c r="E249" s="6">
        <v>2717</v>
      </c>
      <c r="F249" s="5">
        <v>96</v>
      </c>
      <c r="G249" s="6">
        <v>3137</v>
      </c>
      <c r="H249" s="5">
        <v>271</v>
      </c>
      <c r="I249" s="6">
        <v>7568</v>
      </c>
      <c r="J249" s="6">
        <v>215195</v>
      </c>
      <c r="K249" s="6">
        <v>434064</v>
      </c>
      <c r="L249" s="6">
        <v>15337</v>
      </c>
      <c r="M249" s="6">
        <v>501163</v>
      </c>
      <c r="N249" s="6">
        <v>43295</v>
      </c>
      <c r="O249" s="6">
        <v>1209054</v>
      </c>
    </row>
    <row r="250" spans="1:15" ht="11.25" customHeight="1" x14ac:dyDescent="0.2">
      <c r="A250" s="296"/>
      <c r="B250" s="3" t="s">
        <v>19</v>
      </c>
      <c r="C250" s="2" t="s">
        <v>12</v>
      </c>
      <c r="D250" s="6">
        <v>3377</v>
      </c>
      <c r="E250" s="6">
        <v>6548</v>
      </c>
      <c r="F250" s="5">
        <v>205</v>
      </c>
      <c r="G250" s="6">
        <v>7479</v>
      </c>
      <c r="H250" s="5">
        <v>770</v>
      </c>
      <c r="I250" s="6">
        <v>18379</v>
      </c>
      <c r="J250" s="6">
        <v>668087</v>
      </c>
      <c r="K250" s="6">
        <v>1295419</v>
      </c>
      <c r="L250" s="6">
        <v>40556</v>
      </c>
      <c r="M250" s="6">
        <v>1479603</v>
      </c>
      <c r="N250" s="6">
        <v>152332</v>
      </c>
      <c r="O250" s="6">
        <v>3635997</v>
      </c>
    </row>
    <row r="251" spans="1:15" ht="11.25" customHeight="1" x14ac:dyDescent="0.2">
      <c r="A251" s="297"/>
      <c r="B251" s="298" t="s">
        <v>8</v>
      </c>
      <c r="C251" s="298"/>
      <c r="D251" s="6">
        <v>25787</v>
      </c>
      <c r="E251" s="6">
        <v>31078</v>
      </c>
      <c r="F251" s="6">
        <v>1509</v>
      </c>
      <c r="G251" s="6">
        <v>45263</v>
      </c>
      <c r="H251" s="6">
        <v>5536</v>
      </c>
      <c r="I251" s="8">
        <v>109173</v>
      </c>
      <c r="J251" s="6">
        <v>5231380</v>
      </c>
      <c r="K251" s="6">
        <v>5711596</v>
      </c>
      <c r="L251" s="6">
        <v>274622</v>
      </c>
      <c r="M251" s="6">
        <v>9003433</v>
      </c>
      <c r="N251" s="6">
        <v>1051185</v>
      </c>
      <c r="O251" s="10">
        <v>21272216</v>
      </c>
    </row>
    <row r="252" spans="1:15" ht="11.25" customHeight="1" x14ac:dyDescent="0.2">
      <c r="A252" s="295" t="s">
        <v>38</v>
      </c>
      <c r="B252" s="3" t="s">
        <v>10</v>
      </c>
      <c r="C252" s="2" t="s">
        <v>11</v>
      </c>
      <c r="D252" s="4"/>
      <c r="E252" s="4"/>
      <c r="F252" s="4"/>
      <c r="G252" s="5">
        <v>35</v>
      </c>
      <c r="H252" s="5">
        <v>46</v>
      </c>
      <c r="I252" s="5">
        <v>81</v>
      </c>
      <c r="J252" s="4"/>
      <c r="K252" s="4"/>
      <c r="L252" s="4"/>
      <c r="M252" s="6">
        <v>15219</v>
      </c>
      <c r="N252" s="6">
        <v>20002</v>
      </c>
      <c r="O252" s="6">
        <v>35221</v>
      </c>
    </row>
    <row r="253" spans="1:15" ht="11.25" customHeight="1" x14ac:dyDescent="0.2">
      <c r="A253" s="296"/>
      <c r="B253" s="3" t="s">
        <v>10</v>
      </c>
      <c r="C253" s="2" t="s">
        <v>12</v>
      </c>
      <c r="D253" s="4"/>
      <c r="E253" s="4"/>
      <c r="F253" s="4"/>
      <c r="G253" s="5">
        <v>24</v>
      </c>
      <c r="H253" s="5">
        <v>37</v>
      </c>
      <c r="I253" s="5">
        <v>61</v>
      </c>
      <c r="J253" s="4"/>
      <c r="K253" s="4"/>
      <c r="L253" s="4"/>
      <c r="M253" s="6">
        <v>10122</v>
      </c>
      <c r="N253" s="6">
        <v>15605</v>
      </c>
      <c r="O253" s="6">
        <v>25727</v>
      </c>
    </row>
    <row r="254" spans="1:15" ht="11.25" customHeight="1" x14ac:dyDescent="0.2">
      <c r="A254" s="296"/>
      <c r="B254" s="3" t="s">
        <v>13</v>
      </c>
      <c r="C254" s="2" t="s">
        <v>11</v>
      </c>
      <c r="D254" s="5">
        <v>3</v>
      </c>
      <c r="E254" s="5">
        <v>2</v>
      </c>
      <c r="F254" s="5">
        <v>9</v>
      </c>
      <c r="G254" s="5">
        <v>357</v>
      </c>
      <c r="H254" s="5">
        <v>293</v>
      </c>
      <c r="I254" s="5">
        <v>664</v>
      </c>
      <c r="J254" s="6">
        <v>1298</v>
      </c>
      <c r="K254" s="5">
        <v>865</v>
      </c>
      <c r="L254" s="6">
        <v>3893</v>
      </c>
      <c r="M254" s="6">
        <v>154417</v>
      </c>
      <c r="N254" s="6">
        <v>126734</v>
      </c>
      <c r="O254" s="6">
        <v>287207</v>
      </c>
    </row>
    <row r="255" spans="1:15" ht="11.25" customHeight="1" x14ac:dyDescent="0.2">
      <c r="A255" s="296"/>
      <c r="B255" s="3" t="s">
        <v>13</v>
      </c>
      <c r="C255" s="2" t="s">
        <v>12</v>
      </c>
      <c r="D255" s="5">
        <v>1</v>
      </c>
      <c r="E255" s="5">
        <v>2</v>
      </c>
      <c r="F255" s="5">
        <v>5</v>
      </c>
      <c r="G255" s="5">
        <v>336</v>
      </c>
      <c r="H255" s="5">
        <v>249</v>
      </c>
      <c r="I255" s="5">
        <v>593</v>
      </c>
      <c r="J255" s="5">
        <v>422</v>
      </c>
      <c r="K255" s="5">
        <v>843</v>
      </c>
      <c r="L255" s="6">
        <v>2109</v>
      </c>
      <c r="M255" s="6">
        <v>141695</v>
      </c>
      <c r="N255" s="6">
        <v>105006</v>
      </c>
      <c r="O255" s="6">
        <v>250075</v>
      </c>
    </row>
    <row r="256" spans="1:15" ht="11.25" customHeight="1" x14ac:dyDescent="0.2">
      <c r="A256" s="296"/>
      <c r="B256" s="3" t="s">
        <v>14</v>
      </c>
      <c r="C256" s="2" t="s">
        <v>11</v>
      </c>
      <c r="D256" s="5">
        <v>6</v>
      </c>
      <c r="E256" s="5">
        <v>9</v>
      </c>
      <c r="F256" s="5">
        <v>9</v>
      </c>
      <c r="G256" s="6">
        <v>1559</v>
      </c>
      <c r="H256" s="5">
        <v>584</v>
      </c>
      <c r="I256" s="6">
        <v>2167</v>
      </c>
      <c r="J256" s="6">
        <v>1704</v>
      </c>
      <c r="K256" s="6">
        <v>2555</v>
      </c>
      <c r="L256" s="6">
        <v>2555</v>
      </c>
      <c r="M256" s="6">
        <v>442644</v>
      </c>
      <c r="N256" s="6">
        <v>165814</v>
      </c>
      <c r="O256" s="6">
        <v>615272</v>
      </c>
    </row>
    <row r="257" spans="1:15" ht="11.25" customHeight="1" x14ac:dyDescent="0.2">
      <c r="A257" s="296"/>
      <c r="B257" s="3" t="s">
        <v>14</v>
      </c>
      <c r="C257" s="2" t="s">
        <v>12</v>
      </c>
      <c r="D257" s="5">
        <v>4</v>
      </c>
      <c r="E257" s="5">
        <v>7</v>
      </c>
      <c r="F257" s="5">
        <v>11</v>
      </c>
      <c r="G257" s="6">
        <v>1420</v>
      </c>
      <c r="H257" s="5">
        <v>590</v>
      </c>
      <c r="I257" s="6">
        <v>2032</v>
      </c>
      <c r="J257" s="6">
        <v>1197</v>
      </c>
      <c r="K257" s="6">
        <v>2094</v>
      </c>
      <c r="L257" s="6">
        <v>3291</v>
      </c>
      <c r="M257" s="6">
        <v>424863</v>
      </c>
      <c r="N257" s="6">
        <v>176528</v>
      </c>
      <c r="O257" s="6">
        <v>607973</v>
      </c>
    </row>
    <row r="258" spans="1:15" ht="11.25" customHeight="1" x14ac:dyDescent="0.2">
      <c r="A258" s="296"/>
      <c r="B258" s="3" t="s">
        <v>15</v>
      </c>
      <c r="C258" s="2" t="s">
        <v>11</v>
      </c>
      <c r="D258" s="4"/>
      <c r="E258" s="5">
        <v>2</v>
      </c>
      <c r="F258" s="4"/>
      <c r="G258" s="5">
        <v>244</v>
      </c>
      <c r="H258" s="5">
        <v>121</v>
      </c>
      <c r="I258" s="5">
        <v>367</v>
      </c>
      <c r="J258" s="4"/>
      <c r="K258" s="5">
        <v>195</v>
      </c>
      <c r="L258" s="4"/>
      <c r="M258" s="6">
        <v>23805</v>
      </c>
      <c r="N258" s="6">
        <v>11805</v>
      </c>
      <c r="O258" s="6">
        <v>35805</v>
      </c>
    </row>
    <row r="259" spans="1:15" ht="11.25" customHeight="1" x14ac:dyDescent="0.2">
      <c r="A259" s="296"/>
      <c r="B259" s="3" t="s">
        <v>15</v>
      </c>
      <c r="C259" s="2" t="s">
        <v>12</v>
      </c>
      <c r="D259" s="5">
        <v>1</v>
      </c>
      <c r="E259" s="5">
        <v>1</v>
      </c>
      <c r="F259" s="4"/>
      <c r="G259" s="5">
        <v>193</v>
      </c>
      <c r="H259" s="5">
        <v>65</v>
      </c>
      <c r="I259" s="5">
        <v>260</v>
      </c>
      <c r="J259" s="5">
        <v>178</v>
      </c>
      <c r="K259" s="5">
        <v>178</v>
      </c>
      <c r="L259" s="4"/>
      <c r="M259" s="6">
        <v>34286</v>
      </c>
      <c r="N259" s="6">
        <v>11547</v>
      </c>
      <c r="O259" s="6">
        <v>46189</v>
      </c>
    </row>
    <row r="260" spans="1:15" ht="11.25" customHeight="1" x14ac:dyDescent="0.2">
      <c r="A260" s="296"/>
      <c r="B260" s="3" t="s">
        <v>16</v>
      </c>
      <c r="C260" s="2" t="s">
        <v>11</v>
      </c>
      <c r="D260" s="5">
        <v>5</v>
      </c>
      <c r="E260" s="5">
        <v>69</v>
      </c>
      <c r="F260" s="5">
        <v>23</v>
      </c>
      <c r="G260" s="6">
        <v>3298</v>
      </c>
      <c r="H260" s="6">
        <v>1993</v>
      </c>
      <c r="I260" s="6">
        <v>5388</v>
      </c>
      <c r="J260" s="5">
        <v>447</v>
      </c>
      <c r="K260" s="6">
        <v>6165</v>
      </c>
      <c r="L260" s="6">
        <v>2055</v>
      </c>
      <c r="M260" s="6">
        <v>294681</v>
      </c>
      <c r="N260" s="6">
        <v>178078</v>
      </c>
      <c r="O260" s="6">
        <v>481426</v>
      </c>
    </row>
    <row r="261" spans="1:15" ht="11.25" customHeight="1" x14ac:dyDescent="0.2">
      <c r="A261" s="296"/>
      <c r="B261" s="3" t="s">
        <v>17</v>
      </c>
      <c r="C261" s="2" t="s">
        <v>12</v>
      </c>
      <c r="D261" s="5">
        <v>12</v>
      </c>
      <c r="E261" s="5">
        <v>34</v>
      </c>
      <c r="F261" s="5">
        <v>28</v>
      </c>
      <c r="G261" s="6">
        <v>2960</v>
      </c>
      <c r="H261" s="6">
        <v>2031</v>
      </c>
      <c r="I261" s="6">
        <v>5065</v>
      </c>
      <c r="J261" s="6">
        <v>2140</v>
      </c>
      <c r="K261" s="6">
        <v>6064</v>
      </c>
      <c r="L261" s="6">
        <v>4994</v>
      </c>
      <c r="M261" s="6">
        <v>527956</v>
      </c>
      <c r="N261" s="6">
        <v>362256</v>
      </c>
      <c r="O261" s="6">
        <v>903410</v>
      </c>
    </row>
    <row r="262" spans="1:15" ht="11.25" customHeight="1" x14ac:dyDescent="0.2">
      <c r="A262" s="296"/>
      <c r="B262" s="3" t="s">
        <v>18</v>
      </c>
      <c r="C262" s="2" t="s">
        <v>11</v>
      </c>
      <c r="D262" s="4"/>
      <c r="E262" s="5">
        <v>10</v>
      </c>
      <c r="F262" s="5">
        <v>2</v>
      </c>
      <c r="G262" s="6">
        <v>1208</v>
      </c>
      <c r="H262" s="5">
        <v>712</v>
      </c>
      <c r="I262" s="6">
        <v>1932</v>
      </c>
      <c r="J262" s="4"/>
      <c r="K262" s="6">
        <v>1598</v>
      </c>
      <c r="L262" s="5">
        <v>320</v>
      </c>
      <c r="M262" s="6">
        <v>192989</v>
      </c>
      <c r="N262" s="6">
        <v>113748</v>
      </c>
      <c r="O262" s="6">
        <v>308655</v>
      </c>
    </row>
    <row r="263" spans="1:15" ht="11.25" customHeight="1" x14ac:dyDescent="0.2">
      <c r="A263" s="296"/>
      <c r="B263" s="3" t="s">
        <v>19</v>
      </c>
      <c r="C263" s="2" t="s">
        <v>12</v>
      </c>
      <c r="D263" s="5">
        <v>5</v>
      </c>
      <c r="E263" s="5">
        <v>10</v>
      </c>
      <c r="F263" s="5">
        <v>4</v>
      </c>
      <c r="G263" s="6">
        <v>3160</v>
      </c>
      <c r="H263" s="6">
        <v>1674</v>
      </c>
      <c r="I263" s="6">
        <v>4853</v>
      </c>
      <c r="J263" s="5">
        <v>989</v>
      </c>
      <c r="K263" s="6">
        <v>1978</v>
      </c>
      <c r="L263" s="5">
        <v>791</v>
      </c>
      <c r="M263" s="6">
        <v>625156</v>
      </c>
      <c r="N263" s="6">
        <v>331175</v>
      </c>
      <c r="O263" s="6">
        <v>960089</v>
      </c>
    </row>
    <row r="264" spans="1:15" ht="11.25" customHeight="1" x14ac:dyDescent="0.2">
      <c r="A264" s="297"/>
      <c r="B264" s="298" t="s">
        <v>8</v>
      </c>
      <c r="C264" s="298"/>
      <c r="D264" s="5">
        <v>37</v>
      </c>
      <c r="E264" s="5">
        <v>146</v>
      </c>
      <c r="F264" s="5">
        <v>91</v>
      </c>
      <c r="G264" s="6">
        <v>14794</v>
      </c>
      <c r="H264" s="6">
        <v>8395</v>
      </c>
      <c r="I264" s="8">
        <v>23463</v>
      </c>
      <c r="J264" s="6">
        <v>8375</v>
      </c>
      <c r="K264" s="6">
        <v>22535</v>
      </c>
      <c r="L264" s="6">
        <v>20008</v>
      </c>
      <c r="M264" s="6">
        <v>2887833</v>
      </c>
      <c r="N264" s="6">
        <v>1618298</v>
      </c>
      <c r="O264" s="10">
        <v>4557049</v>
      </c>
    </row>
    <row r="265" spans="1:15" ht="11.25" customHeight="1" x14ac:dyDescent="0.2">
      <c r="A265" s="295" t="s">
        <v>39</v>
      </c>
      <c r="B265" s="3" t="s">
        <v>10</v>
      </c>
      <c r="C265" s="2" t="s">
        <v>11</v>
      </c>
      <c r="D265" s="4"/>
      <c r="E265" s="5">
        <v>10</v>
      </c>
      <c r="F265" s="4"/>
      <c r="G265" s="4"/>
      <c r="H265" s="5">
        <v>3</v>
      </c>
      <c r="I265" s="5">
        <v>13</v>
      </c>
      <c r="J265" s="4"/>
      <c r="K265" s="6">
        <v>4348</v>
      </c>
      <c r="L265" s="4"/>
      <c r="M265" s="4"/>
      <c r="N265" s="6">
        <v>1304</v>
      </c>
      <c r="O265" s="6">
        <v>5652</v>
      </c>
    </row>
    <row r="266" spans="1:15" ht="11.25" customHeight="1" x14ac:dyDescent="0.2">
      <c r="A266" s="296"/>
      <c r="B266" s="3" t="s">
        <v>10</v>
      </c>
      <c r="C266" s="2" t="s">
        <v>12</v>
      </c>
      <c r="D266" s="4"/>
      <c r="E266" s="5">
        <v>14</v>
      </c>
      <c r="F266" s="4"/>
      <c r="G266" s="4"/>
      <c r="H266" s="5">
        <v>4</v>
      </c>
      <c r="I266" s="5">
        <v>18</v>
      </c>
      <c r="J266" s="4"/>
      <c r="K266" s="6">
        <v>5905</v>
      </c>
      <c r="L266" s="4"/>
      <c r="M266" s="4"/>
      <c r="N266" s="6">
        <v>1687</v>
      </c>
      <c r="O266" s="6">
        <v>7592</v>
      </c>
    </row>
    <row r="267" spans="1:15" ht="11.25" customHeight="1" x14ac:dyDescent="0.2">
      <c r="A267" s="296"/>
      <c r="B267" s="3" t="s">
        <v>13</v>
      </c>
      <c r="C267" s="2" t="s">
        <v>11</v>
      </c>
      <c r="D267" s="5">
        <v>7</v>
      </c>
      <c r="E267" s="5">
        <v>420</v>
      </c>
      <c r="F267" s="4"/>
      <c r="G267" s="4"/>
      <c r="H267" s="5">
        <v>53</v>
      </c>
      <c r="I267" s="5">
        <v>480</v>
      </c>
      <c r="J267" s="6">
        <v>3028</v>
      </c>
      <c r="K267" s="6">
        <v>181667</v>
      </c>
      <c r="L267" s="4"/>
      <c r="M267" s="4"/>
      <c r="N267" s="6">
        <v>22925</v>
      </c>
      <c r="O267" s="6">
        <v>207620</v>
      </c>
    </row>
    <row r="268" spans="1:15" ht="11.25" customHeight="1" x14ac:dyDescent="0.2">
      <c r="A268" s="296"/>
      <c r="B268" s="3" t="s">
        <v>13</v>
      </c>
      <c r="C268" s="2" t="s">
        <v>12</v>
      </c>
      <c r="D268" s="5">
        <v>7</v>
      </c>
      <c r="E268" s="5">
        <v>412</v>
      </c>
      <c r="F268" s="5">
        <v>1</v>
      </c>
      <c r="G268" s="4"/>
      <c r="H268" s="5">
        <v>47</v>
      </c>
      <c r="I268" s="5">
        <v>467</v>
      </c>
      <c r="J268" s="6">
        <v>2952</v>
      </c>
      <c r="K268" s="6">
        <v>173745</v>
      </c>
      <c r="L268" s="5">
        <v>422</v>
      </c>
      <c r="M268" s="4"/>
      <c r="N268" s="6">
        <v>19820</v>
      </c>
      <c r="O268" s="6">
        <v>196939</v>
      </c>
    </row>
    <row r="269" spans="1:15" ht="11.25" customHeight="1" x14ac:dyDescent="0.2">
      <c r="A269" s="296"/>
      <c r="B269" s="3" t="s">
        <v>14</v>
      </c>
      <c r="C269" s="2" t="s">
        <v>11</v>
      </c>
      <c r="D269" s="5">
        <v>14</v>
      </c>
      <c r="E269" s="6">
        <v>1685</v>
      </c>
      <c r="F269" s="5">
        <v>3</v>
      </c>
      <c r="G269" s="5">
        <v>2</v>
      </c>
      <c r="H269" s="5">
        <v>176</v>
      </c>
      <c r="I269" s="6">
        <v>1880</v>
      </c>
      <c r="J269" s="6">
        <v>3975</v>
      </c>
      <c r="K269" s="6">
        <v>478419</v>
      </c>
      <c r="L269" s="5">
        <v>852</v>
      </c>
      <c r="M269" s="5">
        <v>568</v>
      </c>
      <c r="N269" s="6">
        <v>49971</v>
      </c>
      <c r="O269" s="6">
        <v>533785</v>
      </c>
    </row>
    <row r="270" spans="1:15" ht="11.25" customHeight="1" x14ac:dyDescent="0.2">
      <c r="A270" s="296"/>
      <c r="B270" s="3" t="s">
        <v>14</v>
      </c>
      <c r="C270" s="2" t="s">
        <v>12</v>
      </c>
      <c r="D270" s="5">
        <v>20</v>
      </c>
      <c r="E270" s="6">
        <v>1576</v>
      </c>
      <c r="F270" s="5">
        <v>2</v>
      </c>
      <c r="G270" s="5">
        <v>1</v>
      </c>
      <c r="H270" s="5">
        <v>170</v>
      </c>
      <c r="I270" s="6">
        <v>1769</v>
      </c>
      <c r="J270" s="6">
        <v>5984</v>
      </c>
      <c r="K270" s="6">
        <v>471539</v>
      </c>
      <c r="L270" s="5">
        <v>598</v>
      </c>
      <c r="M270" s="5">
        <v>299</v>
      </c>
      <c r="N270" s="6">
        <v>50864</v>
      </c>
      <c r="O270" s="6">
        <v>529284</v>
      </c>
    </row>
    <row r="271" spans="1:15" ht="11.25" customHeight="1" x14ac:dyDescent="0.2">
      <c r="A271" s="296"/>
      <c r="B271" s="3" t="s">
        <v>15</v>
      </c>
      <c r="C271" s="2" t="s">
        <v>11</v>
      </c>
      <c r="D271" s="5">
        <v>5</v>
      </c>
      <c r="E271" s="5">
        <v>330</v>
      </c>
      <c r="F271" s="5">
        <v>2</v>
      </c>
      <c r="G271" s="5">
        <v>2</v>
      </c>
      <c r="H271" s="5">
        <v>43</v>
      </c>
      <c r="I271" s="5">
        <v>382</v>
      </c>
      <c r="J271" s="5">
        <v>488</v>
      </c>
      <c r="K271" s="6">
        <v>32195</v>
      </c>
      <c r="L271" s="5">
        <v>195</v>
      </c>
      <c r="M271" s="5">
        <v>195</v>
      </c>
      <c r="N271" s="6">
        <v>4195</v>
      </c>
      <c r="O271" s="6">
        <v>37268</v>
      </c>
    </row>
    <row r="272" spans="1:15" ht="11.25" customHeight="1" x14ac:dyDescent="0.2">
      <c r="A272" s="296"/>
      <c r="B272" s="3" t="s">
        <v>15</v>
      </c>
      <c r="C272" s="2" t="s">
        <v>12</v>
      </c>
      <c r="D272" s="5">
        <v>5</v>
      </c>
      <c r="E272" s="5">
        <v>207</v>
      </c>
      <c r="F272" s="5">
        <v>2</v>
      </c>
      <c r="G272" s="4"/>
      <c r="H272" s="5">
        <v>16</v>
      </c>
      <c r="I272" s="5">
        <v>230</v>
      </c>
      <c r="J272" s="5">
        <v>888</v>
      </c>
      <c r="K272" s="6">
        <v>36773</v>
      </c>
      <c r="L272" s="5">
        <v>355</v>
      </c>
      <c r="M272" s="4"/>
      <c r="N272" s="6">
        <v>2842</v>
      </c>
      <c r="O272" s="6">
        <v>40858</v>
      </c>
    </row>
    <row r="273" spans="1:15" ht="11.25" customHeight="1" x14ac:dyDescent="0.2">
      <c r="A273" s="296"/>
      <c r="B273" s="3" t="s">
        <v>16</v>
      </c>
      <c r="C273" s="2" t="s">
        <v>11</v>
      </c>
      <c r="D273" s="5">
        <v>120</v>
      </c>
      <c r="E273" s="6">
        <v>4828</v>
      </c>
      <c r="F273" s="5">
        <v>41</v>
      </c>
      <c r="G273" s="5">
        <v>7</v>
      </c>
      <c r="H273" s="5">
        <v>505</v>
      </c>
      <c r="I273" s="6">
        <v>5501</v>
      </c>
      <c r="J273" s="6">
        <v>10722</v>
      </c>
      <c r="K273" s="6">
        <v>431389</v>
      </c>
      <c r="L273" s="6">
        <v>3663</v>
      </c>
      <c r="M273" s="5">
        <v>625</v>
      </c>
      <c r="N273" s="6">
        <v>45123</v>
      </c>
      <c r="O273" s="6">
        <v>491522</v>
      </c>
    </row>
    <row r="274" spans="1:15" ht="11.25" customHeight="1" x14ac:dyDescent="0.2">
      <c r="A274" s="296"/>
      <c r="B274" s="3" t="s">
        <v>17</v>
      </c>
      <c r="C274" s="2" t="s">
        <v>12</v>
      </c>
      <c r="D274" s="5">
        <v>62</v>
      </c>
      <c r="E274" s="6">
        <v>4355</v>
      </c>
      <c r="F274" s="5">
        <v>16</v>
      </c>
      <c r="G274" s="5">
        <v>13</v>
      </c>
      <c r="H274" s="5">
        <v>377</v>
      </c>
      <c r="I274" s="6">
        <v>4823</v>
      </c>
      <c r="J274" s="6">
        <v>11059</v>
      </c>
      <c r="K274" s="6">
        <v>776774</v>
      </c>
      <c r="L274" s="6">
        <v>2854</v>
      </c>
      <c r="M274" s="6">
        <v>2319</v>
      </c>
      <c r="N274" s="6">
        <v>67243</v>
      </c>
      <c r="O274" s="6">
        <v>860249</v>
      </c>
    </row>
    <row r="275" spans="1:15" ht="11.25" customHeight="1" x14ac:dyDescent="0.2">
      <c r="A275" s="296"/>
      <c r="B275" s="3" t="s">
        <v>18</v>
      </c>
      <c r="C275" s="2" t="s">
        <v>11</v>
      </c>
      <c r="D275" s="5">
        <v>8</v>
      </c>
      <c r="E275" s="6">
        <v>1435</v>
      </c>
      <c r="F275" s="5">
        <v>2</v>
      </c>
      <c r="G275" s="5">
        <v>3</v>
      </c>
      <c r="H275" s="5">
        <v>106</v>
      </c>
      <c r="I275" s="6">
        <v>1554</v>
      </c>
      <c r="J275" s="6">
        <v>1278</v>
      </c>
      <c r="K275" s="6">
        <v>229254</v>
      </c>
      <c r="L275" s="5">
        <v>320</v>
      </c>
      <c r="M275" s="5">
        <v>479</v>
      </c>
      <c r="N275" s="6">
        <v>16934</v>
      </c>
      <c r="O275" s="6">
        <v>248265</v>
      </c>
    </row>
    <row r="276" spans="1:15" ht="11.25" customHeight="1" x14ac:dyDescent="0.2">
      <c r="A276" s="296"/>
      <c r="B276" s="3" t="s">
        <v>19</v>
      </c>
      <c r="C276" s="2" t="s">
        <v>12</v>
      </c>
      <c r="D276" s="5">
        <v>21</v>
      </c>
      <c r="E276" s="6">
        <v>3339</v>
      </c>
      <c r="F276" s="5">
        <v>12</v>
      </c>
      <c r="G276" s="5">
        <v>8</v>
      </c>
      <c r="H276" s="5">
        <v>201</v>
      </c>
      <c r="I276" s="6">
        <v>3581</v>
      </c>
      <c r="J276" s="6">
        <v>4155</v>
      </c>
      <c r="K276" s="6">
        <v>660569</v>
      </c>
      <c r="L276" s="6">
        <v>2374</v>
      </c>
      <c r="M276" s="6">
        <v>1583</v>
      </c>
      <c r="N276" s="6">
        <v>39765</v>
      </c>
      <c r="O276" s="6">
        <v>708446</v>
      </c>
    </row>
    <row r="277" spans="1:15" ht="11.25" customHeight="1" x14ac:dyDescent="0.2">
      <c r="A277" s="297"/>
      <c r="B277" s="298" t="s">
        <v>8</v>
      </c>
      <c r="C277" s="298"/>
      <c r="D277" s="5">
        <v>269</v>
      </c>
      <c r="E277" s="6">
        <v>18611</v>
      </c>
      <c r="F277" s="5">
        <v>81</v>
      </c>
      <c r="G277" s="5">
        <v>36</v>
      </c>
      <c r="H277" s="6">
        <v>1701</v>
      </c>
      <c r="I277" s="8">
        <v>20698</v>
      </c>
      <c r="J277" s="6">
        <v>44529</v>
      </c>
      <c r="K277" s="6">
        <v>3482577</v>
      </c>
      <c r="L277" s="6">
        <v>11633</v>
      </c>
      <c r="M277" s="6">
        <v>6068</v>
      </c>
      <c r="N277" s="6">
        <v>322673</v>
      </c>
      <c r="O277" s="10">
        <v>3867480</v>
      </c>
    </row>
    <row r="278" spans="1:15" ht="11.25" customHeight="1" x14ac:dyDescent="0.2">
      <c r="A278" s="295" t="s">
        <v>40</v>
      </c>
      <c r="B278" s="3" t="s">
        <v>10</v>
      </c>
      <c r="C278" s="2" t="s">
        <v>11</v>
      </c>
      <c r="D278" s="4"/>
      <c r="E278" s="4"/>
      <c r="F278" s="5">
        <v>2</v>
      </c>
      <c r="G278" s="4"/>
      <c r="H278" s="5">
        <v>6</v>
      </c>
      <c r="I278" s="5">
        <v>8</v>
      </c>
      <c r="J278" s="4"/>
      <c r="K278" s="4"/>
      <c r="L278" s="5">
        <v>870</v>
      </c>
      <c r="M278" s="4"/>
      <c r="N278" s="6">
        <v>2609</v>
      </c>
      <c r="O278" s="6">
        <v>3479</v>
      </c>
    </row>
    <row r="279" spans="1:15" ht="11.25" customHeight="1" x14ac:dyDescent="0.2">
      <c r="A279" s="296"/>
      <c r="B279" s="3" t="s">
        <v>10</v>
      </c>
      <c r="C279" s="2" t="s">
        <v>12</v>
      </c>
      <c r="D279" s="4"/>
      <c r="E279" s="5">
        <v>3</v>
      </c>
      <c r="F279" s="5">
        <v>10</v>
      </c>
      <c r="G279" s="4"/>
      <c r="H279" s="5">
        <v>8</v>
      </c>
      <c r="I279" s="5">
        <v>21</v>
      </c>
      <c r="J279" s="4"/>
      <c r="K279" s="6">
        <v>1265</v>
      </c>
      <c r="L279" s="6">
        <v>4218</v>
      </c>
      <c r="M279" s="4"/>
      <c r="N279" s="6">
        <v>3374</v>
      </c>
      <c r="O279" s="6">
        <v>8857</v>
      </c>
    </row>
    <row r="280" spans="1:15" ht="11.25" customHeight="1" x14ac:dyDescent="0.2">
      <c r="A280" s="296"/>
      <c r="B280" s="3" t="s">
        <v>13</v>
      </c>
      <c r="C280" s="2" t="s">
        <v>11</v>
      </c>
      <c r="D280" s="5">
        <v>11</v>
      </c>
      <c r="E280" s="5">
        <v>3</v>
      </c>
      <c r="F280" s="5">
        <v>277</v>
      </c>
      <c r="G280" s="5">
        <v>35</v>
      </c>
      <c r="H280" s="5">
        <v>273</v>
      </c>
      <c r="I280" s="5">
        <v>599</v>
      </c>
      <c r="J280" s="6">
        <v>4758</v>
      </c>
      <c r="K280" s="6">
        <v>1298</v>
      </c>
      <c r="L280" s="6">
        <v>119814</v>
      </c>
      <c r="M280" s="6">
        <v>15139</v>
      </c>
      <c r="N280" s="6">
        <v>118083</v>
      </c>
      <c r="O280" s="6">
        <v>259092</v>
      </c>
    </row>
    <row r="281" spans="1:15" ht="11.25" customHeight="1" x14ac:dyDescent="0.2">
      <c r="A281" s="296"/>
      <c r="B281" s="3" t="s">
        <v>13</v>
      </c>
      <c r="C281" s="2" t="s">
        <v>12</v>
      </c>
      <c r="D281" s="5">
        <v>12</v>
      </c>
      <c r="E281" s="5">
        <v>7</v>
      </c>
      <c r="F281" s="5">
        <v>249</v>
      </c>
      <c r="G281" s="5">
        <v>19</v>
      </c>
      <c r="H281" s="5">
        <v>269</v>
      </c>
      <c r="I281" s="5">
        <v>556</v>
      </c>
      <c r="J281" s="6">
        <v>5061</v>
      </c>
      <c r="K281" s="6">
        <v>2952</v>
      </c>
      <c r="L281" s="6">
        <v>105006</v>
      </c>
      <c r="M281" s="6">
        <v>8013</v>
      </c>
      <c r="N281" s="6">
        <v>113440</v>
      </c>
      <c r="O281" s="6">
        <v>234472</v>
      </c>
    </row>
    <row r="282" spans="1:15" ht="11.25" customHeight="1" x14ac:dyDescent="0.2">
      <c r="A282" s="296"/>
      <c r="B282" s="3" t="s">
        <v>14</v>
      </c>
      <c r="C282" s="2" t="s">
        <v>11</v>
      </c>
      <c r="D282" s="5">
        <v>27</v>
      </c>
      <c r="E282" s="5">
        <v>14</v>
      </c>
      <c r="F282" s="5">
        <v>846</v>
      </c>
      <c r="G282" s="5">
        <v>167</v>
      </c>
      <c r="H282" s="6">
        <v>1045</v>
      </c>
      <c r="I282" s="6">
        <v>2099</v>
      </c>
      <c r="J282" s="6">
        <v>7666</v>
      </c>
      <c r="K282" s="6">
        <v>3975</v>
      </c>
      <c r="L282" s="6">
        <v>240203</v>
      </c>
      <c r="M282" s="6">
        <v>47416</v>
      </c>
      <c r="N282" s="6">
        <v>296705</v>
      </c>
      <c r="O282" s="6">
        <v>595965</v>
      </c>
    </row>
    <row r="283" spans="1:15" ht="11.25" customHeight="1" x14ac:dyDescent="0.2">
      <c r="A283" s="296"/>
      <c r="B283" s="3" t="s">
        <v>14</v>
      </c>
      <c r="C283" s="2" t="s">
        <v>12</v>
      </c>
      <c r="D283" s="5">
        <v>26</v>
      </c>
      <c r="E283" s="5">
        <v>17</v>
      </c>
      <c r="F283" s="5">
        <v>830</v>
      </c>
      <c r="G283" s="5">
        <v>136</v>
      </c>
      <c r="H283" s="5">
        <v>954</v>
      </c>
      <c r="I283" s="6">
        <v>1963</v>
      </c>
      <c r="J283" s="6">
        <v>7779</v>
      </c>
      <c r="K283" s="6">
        <v>5086</v>
      </c>
      <c r="L283" s="6">
        <v>248336</v>
      </c>
      <c r="M283" s="6">
        <v>40691</v>
      </c>
      <c r="N283" s="6">
        <v>285436</v>
      </c>
      <c r="O283" s="6">
        <v>587328</v>
      </c>
    </row>
    <row r="284" spans="1:15" ht="11.25" customHeight="1" x14ac:dyDescent="0.2">
      <c r="A284" s="296"/>
      <c r="B284" s="3" t="s">
        <v>15</v>
      </c>
      <c r="C284" s="2" t="s">
        <v>11</v>
      </c>
      <c r="D284" s="5">
        <v>1</v>
      </c>
      <c r="E284" s="5">
        <v>1</v>
      </c>
      <c r="F284" s="5">
        <v>159</v>
      </c>
      <c r="G284" s="5">
        <v>23</v>
      </c>
      <c r="H284" s="5">
        <v>155</v>
      </c>
      <c r="I284" s="5">
        <v>339</v>
      </c>
      <c r="J284" s="5">
        <v>98</v>
      </c>
      <c r="K284" s="5">
        <v>98</v>
      </c>
      <c r="L284" s="6">
        <v>15512</v>
      </c>
      <c r="M284" s="6">
        <v>2244</v>
      </c>
      <c r="N284" s="6">
        <v>15122</v>
      </c>
      <c r="O284" s="6">
        <v>33074</v>
      </c>
    </row>
    <row r="285" spans="1:15" ht="11.25" customHeight="1" x14ac:dyDescent="0.2">
      <c r="A285" s="296"/>
      <c r="B285" s="3" t="s">
        <v>15</v>
      </c>
      <c r="C285" s="2" t="s">
        <v>12</v>
      </c>
      <c r="D285" s="4"/>
      <c r="E285" s="5">
        <v>7</v>
      </c>
      <c r="F285" s="5">
        <v>91</v>
      </c>
      <c r="G285" s="5">
        <v>14</v>
      </c>
      <c r="H285" s="5">
        <v>80</v>
      </c>
      <c r="I285" s="5">
        <v>192</v>
      </c>
      <c r="J285" s="4"/>
      <c r="K285" s="6">
        <v>1244</v>
      </c>
      <c r="L285" s="6">
        <v>16166</v>
      </c>
      <c r="M285" s="6">
        <v>2487</v>
      </c>
      <c r="N285" s="6">
        <v>14212</v>
      </c>
      <c r="O285" s="6">
        <v>34109</v>
      </c>
    </row>
    <row r="286" spans="1:15" ht="11.25" customHeight="1" x14ac:dyDescent="0.2">
      <c r="A286" s="296"/>
      <c r="B286" s="3" t="s">
        <v>16</v>
      </c>
      <c r="C286" s="2" t="s">
        <v>11</v>
      </c>
      <c r="D286" s="5">
        <v>117</v>
      </c>
      <c r="E286" s="5">
        <v>212</v>
      </c>
      <c r="F286" s="6">
        <v>2300</v>
      </c>
      <c r="G286" s="5">
        <v>262</v>
      </c>
      <c r="H286" s="6">
        <v>2698</v>
      </c>
      <c r="I286" s="6">
        <v>5589</v>
      </c>
      <c r="J286" s="6">
        <v>10454</v>
      </c>
      <c r="K286" s="6">
        <v>18943</v>
      </c>
      <c r="L286" s="6">
        <v>205509</v>
      </c>
      <c r="M286" s="6">
        <v>23410</v>
      </c>
      <c r="N286" s="6">
        <v>241070</v>
      </c>
      <c r="O286" s="6">
        <v>499386</v>
      </c>
    </row>
    <row r="287" spans="1:15" ht="11.25" customHeight="1" x14ac:dyDescent="0.2">
      <c r="A287" s="296"/>
      <c r="B287" s="3" t="s">
        <v>17</v>
      </c>
      <c r="C287" s="2" t="s">
        <v>12</v>
      </c>
      <c r="D287" s="5">
        <v>90</v>
      </c>
      <c r="E287" s="5">
        <v>96</v>
      </c>
      <c r="F287" s="6">
        <v>1896</v>
      </c>
      <c r="G287" s="5">
        <v>231</v>
      </c>
      <c r="H287" s="6">
        <v>2485</v>
      </c>
      <c r="I287" s="6">
        <v>4798</v>
      </c>
      <c r="J287" s="6">
        <v>16053</v>
      </c>
      <c r="K287" s="6">
        <v>17123</v>
      </c>
      <c r="L287" s="6">
        <v>338177</v>
      </c>
      <c r="M287" s="6">
        <v>41202</v>
      </c>
      <c r="N287" s="6">
        <v>443234</v>
      </c>
      <c r="O287" s="6">
        <v>855789</v>
      </c>
    </row>
    <row r="288" spans="1:15" ht="11.25" customHeight="1" x14ac:dyDescent="0.2">
      <c r="A288" s="296"/>
      <c r="B288" s="3" t="s">
        <v>18</v>
      </c>
      <c r="C288" s="2" t="s">
        <v>11</v>
      </c>
      <c r="D288" s="5">
        <v>7</v>
      </c>
      <c r="E288" s="5">
        <v>66</v>
      </c>
      <c r="F288" s="5">
        <v>608</v>
      </c>
      <c r="G288" s="5">
        <v>85</v>
      </c>
      <c r="H288" s="5">
        <v>896</v>
      </c>
      <c r="I288" s="6">
        <v>1662</v>
      </c>
      <c r="J288" s="6">
        <v>1118</v>
      </c>
      <c r="K288" s="6">
        <v>10544</v>
      </c>
      <c r="L288" s="6">
        <v>97133</v>
      </c>
      <c r="M288" s="6">
        <v>13579</v>
      </c>
      <c r="N288" s="6">
        <v>143144</v>
      </c>
      <c r="O288" s="6">
        <v>265518</v>
      </c>
    </row>
    <row r="289" spans="1:15" ht="11.25" customHeight="1" x14ac:dyDescent="0.2">
      <c r="A289" s="296"/>
      <c r="B289" s="3" t="s">
        <v>19</v>
      </c>
      <c r="C289" s="2" t="s">
        <v>12</v>
      </c>
      <c r="D289" s="5">
        <v>20</v>
      </c>
      <c r="E289" s="5">
        <v>27</v>
      </c>
      <c r="F289" s="6">
        <v>1396</v>
      </c>
      <c r="G289" s="5">
        <v>185</v>
      </c>
      <c r="H289" s="6">
        <v>1983</v>
      </c>
      <c r="I289" s="6">
        <v>3611</v>
      </c>
      <c r="J289" s="6">
        <v>3957</v>
      </c>
      <c r="K289" s="6">
        <v>5342</v>
      </c>
      <c r="L289" s="6">
        <v>276177</v>
      </c>
      <c r="M289" s="6">
        <v>36599</v>
      </c>
      <c r="N289" s="6">
        <v>392305</v>
      </c>
      <c r="O289" s="6">
        <v>714380</v>
      </c>
    </row>
    <row r="290" spans="1:15" ht="11.25" customHeight="1" x14ac:dyDescent="0.2">
      <c r="A290" s="297"/>
      <c r="B290" s="298" t="s">
        <v>8</v>
      </c>
      <c r="C290" s="298"/>
      <c r="D290" s="5">
        <v>311</v>
      </c>
      <c r="E290" s="5">
        <v>453</v>
      </c>
      <c r="F290" s="6">
        <v>8664</v>
      </c>
      <c r="G290" s="6">
        <v>1157</v>
      </c>
      <c r="H290" s="6">
        <v>10852</v>
      </c>
      <c r="I290" s="8">
        <v>21437</v>
      </c>
      <c r="J290" s="6">
        <v>56944</v>
      </c>
      <c r="K290" s="6">
        <v>67870</v>
      </c>
      <c r="L290" s="6">
        <v>1667121</v>
      </c>
      <c r="M290" s="6">
        <v>230780</v>
      </c>
      <c r="N290" s="6">
        <v>2068734</v>
      </c>
      <c r="O290" s="10">
        <v>4091449</v>
      </c>
    </row>
    <row r="291" spans="1:15" ht="11.25" customHeight="1" x14ac:dyDescent="0.2">
      <c r="A291" s="295" t="s">
        <v>41</v>
      </c>
      <c r="B291" s="3" t="s">
        <v>10</v>
      </c>
      <c r="C291" s="2" t="s">
        <v>11</v>
      </c>
      <c r="D291" s="4"/>
      <c r="E291" s="4"/>
      <c r="F291" s="5">
        <v>5</v>
      </c>
      <c r="G291" s="4"/>
      <c r="H291" s="5">
        <v>36</v>
      </c>
      <c r="I291" s="5">
        <v>41</v>
      </c>
      <c r="J291" s="4"/>
      <c r="K291" s="4"/>
      <c r="L291" s="6">
        <v>2376</v>
      </c>
      <c r="M291" s="4"/>
      <c r="N291" s="6">
        <v>17109</v>
      </c>
      <c r="O291" s="6">
        <v>19485</v>
      </c>
    </row>
    <row r="292" spans="1:15" ht="11.25" customHeight="1" x14ac:dyDescent="0.2">
      <c r="A292" s="296"/>
      <c r="B292" s="3" t="s">
        <v>10</v>
      </c>
      <c r="C292" s="2" t="s">
        <v>12</v>
      </c>
      <c r="D292" s="5">
        <v>2</v>
      </c>
      <c r="E292" s="4"/>
      <c r="F292" s="5">
        <v>6</v>
      </c>
      <c r="G292" s="4"/>
      <c r="H292" s="5">
        <v>41</v>
      </c>
      <c r="I292" s="5">
        <v>49</v>
      </c>
      <c r="J292" s="5">
        <v>922</v>
      </c>
      <c r="K292" s="4"/>
      <c r="L292" s="6">
        <v>2766</v>
      </c>
      <c r="M292" s="4"/>
      <c r="N292" s="6">
        <v>18901</v>
      </c>
      <c r="O292" s="6">
        <v>22589</v>
      </c>
    </row>
    <row r="293" spans="1:15" ht="11.25" customHeight="1" x14ac:dyDescent="0.2">
      <c r="A293" s="296"/>
      <c r="B293" s="3" t="s">
        <v>13</v>
      </c>
      <c r="C293" s="2" t="s">
        <v>11</v>
      </c>
      <c r="D293" s="5">
        <v>9</v>
      </c>
      <c r="E293" s="5">
        <v>2</v>
      </c>
      <c r="F293" s="5">
        <v>83</v>
      </c>
      <c r="G293" s="5">
        <v>4</v>
      </c>
      <c r="H293" s="5">
        <v>206</v>
      </c>
      <c r="I293" s="5">
        <v>304</v>
      </c>
      <c r="J293" s="6">
        <v>4255</v>
      </c>
      <c r="K293" s="5">
        <v>946</v>
      </c>
      <c r="L293" s="6">
        <v>39240</v>
      </c>
      <c r="M293" s="6">
        <v>1891</v>
      </c>
      <c r="N293" s="6">
        <v>97390</v>
      </c>
      <c r="O293" s="6">
        <v>143722</v>
      </c>
    </row>
    <row r="294" spans="1:15" ht="11.25" customHeight="1" x14ac:dyDescent="0.2">
      <c r="A294" s="296"/>
      <c r="B294" s="3" t="s">
        <v>13</v>
      </c>
      <c r="C294" s="2" t="s">
        <v>12</v>
      </c>
      <c r="D294" s="5">
        <v>12</v>
      </c>
      <c r="E294" s="5">
        <v>6</v>
      </c>
      <c r="F294" s="5">
        <v>62</v>
      </c>
      <c r="G294" s="5">
        <v>4</v>
      </c>
      <c r="H294" s="5">
        <v>199</v>
      </c>
      <c r="I294" s="5">
        <v>283</v>
      </c>
      <c r="J294" s="6">
        <v>5531</v>
      </c>
      <c r="K294" s="6">
        <v>2766</v>
      </c>
      <c r="L294" s="6">
        <v>28578</v>
      </c>
      <c r="M294" s="6">
        <v>1844</v>
      </c>
      <c r="N294" s="6">
        <v>91725</v>
      </c>
      <c r="O294" s="6">
        <v>130444</v>
      </c>
    </row>
    <row r="295" spans="1:15" ht="11.25" customHeight="1" x14ac:dyDescent="0.2">
      <c r="A295" s="296"/>
      <c r="B295" s="3" t="s">
        <v>14</v>
      </c>
      <c r="C295" s="2" t="s">
        <v>11</v>
      </c>
      <c r="D295" s="5">
        <v>30</v>
      </c>
      <c r="E295" s="5">
        <v>3</v>
      </c>
      <c r="F295" s="5">
        <v>270</v>
      </c>
      <c r="G295" s="5">
        <v>6</v>
      </c>
      <c r="H295" s="5">
        <v>797</v>
      </c>
      <c r="I295" s="6">
        <v>1106</v>
      </c>
      <c r="J295" s="6">
        <v>9310</v>
      </c>
      <c r="K295" s="5">
        <v>931</v>
      </c>
      <c r="L295" s="6">
        <v>83790</v>
      </c>
      <c r="M295" s="6">
        <v>1862</v>
      </c>
      <c r="N295" s="6">
        <v>247336</v>
      </c>
      <c r="O295" s="6">
        <v>343229</v>
      </c>
    </row>
    <row r="296" spans="1:15" ht="11.25" customHeight="1" x14ac:dyDescent="0.2">
      <c r="A296" s="296"/>
      <c r="B296" s="3" t="s">
        <v>14</v>
      </c>
      <c r="C296" s="2" t="s">
        <v>12</v>
      </c>
      <c r="D296" s="5">
        <v>12</v>
      </c>
      <c r="E296" s="5">
        <v>3</v>
      </c>
      <c r="F296" s="5">
        <v>281</v>
      </c>
      <c r="G296" s="5">
        <v>13</v>
      </c>
      <c r="H296" s="5">
        <v>734</v>
      </c>
      <c r="I296" s="6">
        <v>1043</v>
      </c>
      <c r="J296" s="6">
        <v>3924</v>
      </c>
      <c r="K296" s="5">
        <v>981</v>
      </c>
      <c r="L296" s="6">
        <v>91894</v>
      </c>
      <c r="M296" s="6">
        <v>4251</v>
      </c>
      <c r="N296" s="6">
        <v>240036</v>
      </c>
      <c r="O296" s="6">
        <v>341086</v>
      </c>
    </row>
    <row r="297" spans="1:15" ht="11.25" customHeight="1" x14ac:dyDescent="0.2">
      <c r="A297" s="296"/>
      <c r="B297" s="3" t="s">
        <v>15</v>
      </c>
      <c r="C297" s="2" t="s">
        <v>11</v>
      </c>
      <c r="D297" s="5">
        <v>4</v>
      </c>
      <c r="E297" s="5">
        <v>2</v>
      </c>
      <c r="F297" s="5">
        <v>49</v>
      </c>
      <c r="G297" s="4"/>
      <c r="H297" s="5">
        <v>144</v>
      </c>
      <c r="I297" s="5">
        <v>199</v>
      </c>
      <c r="J297" s="5">
        <v>427</v>
      </c>
      <c r="K297" s="5">
        <v>213</v>
      </c>
      <c r="L297" s="6">
        <v>5225</v>
      </c>
      <c r="M297" s="4"/>
      <c r="N297" s="6">
        <v>15355</v>
      </c>
      <c r="O297" s="6">
        <v>21220</v>
      </c>
    </row>
    <row r="298" spans="1:15" ht="11.25" customHeight="1" x14ac:dyDescent="0.2">
      <c r="A298" s="296"/>
      <c r="B298" s="3" t="s">
        <v>15</v>
      </c>
      <c r="C298" s="2" t="s">
        <v>12</v>
      </c>
      <c r="D298" s="5">
        <v>1</v>
      </c>
      <c r="E298" s="4"/>
      <c r="F298" s="5">
        <v>32</v>
      </c>
      <c r="G298" s="5">
        <v>1</v>
      </c>
      <c r="H298" s="5">
        <v>78</v>
      </c>
      <c r="I298" s="5">
        <v>112</v>
      </c>
      <c r="J298" s="5">
        <v>194</v>
      </c>
      <c r="K298" s="4"/>
      <c r="L298" s="6">
        <v>6213</v>
      </c>
      <c r="M298" s="5">
        <v>194</v>
      </c>
      <c r="N298" s="6">
        <v>15145</v>
      </c>
      <c r="O298" s="6">
        <v>21746</v>
      </c>
    </row>
    <row r="299" spans="1:15" ht="11.25" customHeight="1" x14ac:dyDescent="0.2">
      <c r="A299" s="296"/>
      <c r="B299" s="3" t="s">
        <v>16</v>
      </c>
      <c r="C299" s="2" t="s">
        <v>11</v>
      </c>
      <c r="D299" s="5">
        <v>137</v>
      </c>
      <c r="E299" s="5">
        <v>111</v>
      </c>
      <c r="F299" s="6">
        <v>1241</v>
      </c>
      <c r="G299" s="5">
        <v>37</v>
      </c>
      <c r="H299" s="6">
        <v>2603</v>
      </c>
      <c r="I299" s="6">
        <v>4129</v>
      </c>
      <c r="J299" s="6">
        <v>13380</v>
      </c>
      <c r="K299" s="6">
        <v>10840</v>
      </c>
      <c r="L299" s="6">
        <v>121198</v>
      </c>
      <c r="M299" s="6">
        <v>3613</v>
      </c>
      <c r="N299" s="6">
        <v>254212</v>
      </c>
      <c r="O299" s="6">
        <v>403243</v>
      </c>
    </row>
    <row r="300" spans="1:15" ht="11.25" customHeight="1" x14ac:dyDescent="0.2">
      <c r="A300" s="296"/>
      <c r="B300" s="3" t="s">
        <v>17</v>
      </c>
      <c r="C300" s="2" t="s">
        <v>12</v>
      </c>
      <c r="D300" s="5">
        <v>124</v>
      </c>
      <c r="E300" s="5">
        <v>45</v>
      </c>
      <c r="F300" s="5">
        <v>892</v>
      </c>
      <c r="G300" s="5">
        <v>25</v>
      </c>
      <c r="H300" s="6">
        <v>2013</v>
      </c>
      <c r="I300" s="6">
        <v>3099</v>
      </c>
      <c r="J300" s="6">
        <v>24174</v>
      </c>
      <c r="K300" s="6">
        <v>8773</v>
      </c>
      <c r="L300" s="6">
        <v>173897</v>
      </c>
      <c r="M300" s="6">
        <v>4874</v>
      </c>
      <c r="N300" s="6">
        <v>392437</v>
      </c>
      <c r="O300" s="6">
        <v>604155</v>
      </c>
    </row>
    <row r="301" spans="1:15" ht="11.25" customHeight="1" x14ac:dyDescent="0.2">
      <c r="A301" s="296"/>
      <c r="B301" s="3" t="s">
        <v>18</v>
      </c>
      <c r="C301" s="2" t="s">
        <v>11</v>
      </c>
      <c r="D301" s="5">
        <v>4</v>
      </c>
      <c r="E301" s="5">
        <v>11</v>
      </c>
      <c r="F301" s="5">
        <v>384</v>
      </c>
      <c r="G301" s="5">
        <v>4</v>
      </c>
      <c r="H301" s="5">
        <v>826</v>
      </c>
      <c r="I301" s="6">
        <v>1229</v>
      </c>
      <c r="J301" s="5">
        <v>698</v>
      </c>
      <c r="K301" s="6">
        <v>1921</v>
      </c>
      <c r="L301" s="6">
        <v>67053</v>
      </c>
      <c r="M301" s="5">
        <v>698</v>
      </c>
      <c r="N301" s="6">
        <v>144233</v>
      </c>
      <c r="O301" s="6">
        <v>214603</v>
      </c>
    </row>
    <row r="302" spans="1:15" ht="11.25" customHeight="1" x14ac:dyDescent="0.2">
      <c r="A302" s="296"/>
      <c r="B302" s="3" t="s">
        <v>19</v>
      </c>
      <c r="C302" s="2" t="s">
        <v>12</v>
      </c>
      <c r="D302" s="5">
        <v>13</v>
      </c>
      <c r="E302" s="5">
        <v>15</v>
      </c>
      <c r="F302" s="5">
        <v>872</v>
      </c>
      <c r="G302" s="5">
        <v>15</v>
      </c>
      <c r="H302" s="6">
        <v>1773</v>
      </c>
      <c r="I302" s="6">
        <v>2688</v>
      </c>
      <c r="J302" s="6">
        <v>2811</v>
      </c>
      <c r="K302" s="6">
        <v>3243</v>
      </c>
      <c r="L302" s="6">
        <v>188555</v>
      </c>
      <c r="M302" s="6">
        <v>3243</v>
      </c>
      <c r="N302" s="6">
        <v>383381</v>
      </c>
      <c r="O302" s="6">
        <v>581233</v>
      </c>
    </row>
    <row r="303" spans="1:15" ht="11.25" customHeight="1" x14ac:dyDescent="0.2">
      <c r="A303" s="297"/>
      <c r="B303" s="298" t="s">
        <v>8</v>
      </c>
      <c r="C303" s="298"/>
      <c r="D303" s="5">
        <v>348</v>
      </c>
      <c r="E303" s="5">
        <v>198</v>
      </c>
      <c r="F303" s="6">
        <v>4177</v>
      </c>
      <c r="G303" s="5">
        <v>109</v>
      </c>
      <c r="H303" s="6">
        <v>9450</v>
      </c>
      <c r="I303" s="8">
        <v>14282</v>
      </c>
      <c r="J303" s="6">
        <v>65626</v>
      </c>
      <c r="K303" s="6">
        <v>30614</v>
      </c>
      <c r="L303" s="6">
        <v>810785</v>
      </c>
      <c r="M303" s="6">
        <v>22470</v>
      </c>
      <c r="N303" s="6">
        <v>1917260</v>
      </c>
      <c r="O303" s="10">
        <v>2846755</v>
      </c>
    </row>
    <row r="304" spans="1:15" ht="11.25" customHeight="1" x14ac:dyDescent="0.2">
      <c r="A304" s="295" t="s">
        <v>42</v>
      </c>
      <c r="B304" s="3" t="s">
        <v>10</v>
      </c>
      <c r="C304" s="2" t="s">
        <v>11</v>
      </c>
      <c r="D304" s="4"/>
      <c r="E304" s="5">
        <v>2</v>
      </c>
      <c r="F304" s="4"/>
      <c r="G304" s="5">
        <v>49</v>
      </c>
      <c r="H304" s="5">
        <v>2</v>
      </c>
      <c r="I304" s="5">
        <v>53</v>
      </c>
      <c r="J304" s="4"/>
      <c r="K304" s="5">
        <v>892</v>
      </c>
      <c r="L304" s="4"/>
      <c r="M304" s="6">
        <v>21860</v>
      </c>
      <c r="N304" s="5">
        <v>892</v>
      </c>
      <c r="O304" s="6">
        <v>23644</v>
      </c>
    </row>
    <row r="305" spans="1:15" ht="11.25" customHeight="1" x14ac:dyDescent="0.2">
      <c r="A305" s="296"/>
      <c r="B305" s="3" t="s">
        <v>10</v>
      </c>
      <c r="C305" s="2" t="s">
        <v>12</v>
      </c>
      <c r="D305" s="5">
        <v>1</v>
      </c>
      <c r="E305" s="4"/>
      <c r="F305" s="5">
        <v>1</v>
      </c>
      <c r="G305" s="5">
        <v>47</v>
      </c>
      <c r="H305" s="5">
        <v>1</v>
      </c>
      <c r="I305" s="5">
        <v>50</v>
      </c>
      <c r="J305" s="5">
        <v>433</v>
      </c>
      <c r="K305" s="4"/>
      <c r="L305" s="5">
        <v>433</v>
      </c>
      <c r="M305" s="6">
        <v>20339</v>
      </c>
      <c r="N305" s="5">
        <v>433</v>
      </c>
      <c r="O305" s="6">
        <v>21638</v>
      </c>
    </row>
    <row r="306" spans="1:15" ht="11.25" customHeight="1" x14ac:dyDescent="0.2">
      <c r="A306" s="296"/>
      <c r="B306" s="3" t="s">
        <v>13</v>
      </c>
      <c r="C306" s="2" t="s">
        <v>11</v>
      </c>
      <c r="D306" s="5">
        <v>4</v>
      </c>
      <c r="E306" s="5">
        <v>8</v>
      </c>
      <c r="F306" s="5">
        <v>1</v>
      </c>
      <c r="G306" s="5">
        <v>328</v>
      </c>
      <c r="H306" s="5">
        <v>86</v>
      </c>
      <c r="I306" s="5">
        <v>427</v>
      </c>
      <c r="J306" s="6">
        <v>1775</v>
      </c>
      <c r="K306" s="6">
        <v>3550</v>
      </c>
      <c r="L306" s="5">
        <v>444</v>
      </c>
      <c r="M306" s="6">
        <v>145562</v>
      </c>
      <c r="N306" s="6">
        <v>38166</v>
      </c>
      <c r="O306" s="6">
        <v>189497</v>
      </c>
    </row>
    <row r="307" spans="1:15" ht="11.25" customHeight="1" x14ac:dyDescent="0.2">
      <c r="A307" s="296"/>
      <c r="B307" s="3" t="s">
        <v>13</v>
      </c>
      <c r="C307" s="2" t="s">
        <v>12</v>
      </c>
      <c r="D307" s="5">
        <v>1</v>
      </c>
      <c r="E307" s="5">
        <v>6</v>
      </c>
      <c r="F307" s="5">
        <v>2</v>
      </c>
      <c r="G307" s="5">
        <v>292</v>
      </c>
      <c r="H307" s="5">
        <v>106</v>
      </c>
      <c r="I307" s="5">
        <v>407</v>
      </c>
      <c r="J307" s="5">
        <v>433</v>
      </c>
      <c r="K307" s="6">
        <v>2596</v>
      </c>
      <c r="L307" s="5">
        <v>865</v>
      </c>
      <c r="M307" s="6">
        <v>126341</v>
      </c>
      <c r="N307" s="6">
        <v>45864</v>
      </c>
      <c r="O307" s="6">
        <v>176099</v>
      </c>
    </row>
    <row r="308" spans="1:15" ht="11.25" customHeight="1" x14ac:dyDescent="0.2">
      <c r="A308" s="296"/>
      <c r="B308" s="3" t="s">
        <v>14</v>
      </c>
      <c r="C308" s="2" t="s">
        <v>11</v>
      </c>
      <c r="D308" s="5">
        <v>1</v>
      </c>
      <c r="E308" s="5">
        <v>7</v>
      </c>
      <c r="F308" s="5">
        <v>4</v>
      </c>
      <c r="G308" s="6">
        <v>1060</v>
      </c>
      <c r="H308" s="5">
        <v>272</v>
      </c>
      <c r="I308" s="6">
        <v>1344</v>
      </c>
      <c r="J308" s="5">
        <v>291</v>
      </c>
      <c r="K308" s="6">
        <v>2039</v>
      </c>
      <c r="L308" s="6">
        <v>1165</v>
      </c>
      <c r="M308" s="6">
        <v>308789</v>
      </c>
      <c r="N308" s="6">
        <v>79236</v>
      </c>
      <c r="O308" s="6">
        <v>391520</v>
      </c>
    </row>
    <row r="309" spans="1:15" ht="11.25" customHeight="1" x14ac:dyDescent="0.2">
      <c r="A309" s="296"/>
      <c r="B309" s="3" t="s">
        <v>14</v>
      </c>
      <c r="C309" s="2" t="s">
        <v>12</v>
      </c>
      <c r="D309" s="5">
        <v>3</v>
      </c>
      <c r="E309" s="5">
        <v>5</v>
      </c>
      <c r="F309" s="5">
        <v>3</v>
      </c>
      <c r="G309" s="5">
        <v>952</v>
      </c>
      <c r="H309" s="5">
        <v>261</v>
      </c>
      <c r="I309" s="6">
        <v>1224</v>
      </c>
      <c r="J309" s="5">
        <v>921</v>
      </c>
      <c r="K309" s="6">
        <v>1535</v>
      </c>
      <c r="L309" s="5">
        <v>921</v>
      </c>
      <c r="M309" s="6">
        <v>292244</v>
      </c>
      <c r="N309" s="6">
        <v>80121</v>
      </c>
      <c r="O309" s="6">
        <v>375742</v>
      </c>
    </row>
    <row r="310" spans="1:15" ht="11.25" customHeight="1" x14ac:dyDescent="0.2">
      <c r="A310" s="296"/>
      <c r="B310" s="3" t="s">
        <v>15</v>
      </c>
      <c r="C310" s="2" t="s">
        <v>11</v>
      </c>
      <c r="D310" s="5">
        <v>1</v>
      </c>
      <c r="E310" s="4"/>
      <c r="F310" s="4"/>
      <c r="G310" s="5">
        <v>230</v>
      </c>
      <c r="H310" s="5">
        <v>53</v>
      </c>
      <c r="I310" s="5">
        <v>284</v>
      </c>
      <c r="J310" s="5">
        <v>100</v>
      </c>
      <c r="K310" s="4"/>
      <c r="L310" s="4"/>
      <c r="M310" s="6">
        <v>23023</v>
      </c>
      <c r="N310" s="6">
        <v>5305</v>
      </c>
      <c r="O310" s="6">
        <v>28428</v>
      </c>
    </row>
    <row r="311" spans="1:15" ht="11.25" customHeight="1" x14ac:dyDescent="0.2">
      <c r="A311" s="296"/>
      <c r="B311" s="3" t="s">
        <v>15</v>
      </c>
      <c r="C311" s="2" t="s">
        <v>12</v>
      </c>
      <c r="D311" s="5">
        <v>1</v>
      </c>
      <c r="E311" s="5">
        <v>1</v>
      </c>
      <c r="F311" s="4"/>
      <c r="G311" s="5">
        <v>177</v>
      </c>
      <c r="H311" s="5">
        <v>40</v>
      </c>
      <c r="I311" s="5">
        <v>219</v>
      </c>
      <c r="J311" s="5">
        <v>182</v>
      </c>
      <c r="K311" s="5">
        <v>182</v>
      </c>
      <c r="L311" s="4"/>
      <c r="M311" s="6">
        <v>32261</v>
      </c>
      <c r="N311" s="6">
        <v>7291</v>
      </c>
      <c r="O311" s="6">
        <v>39916</v>
      </c>
    </row>
    <row r="312" spans="1:15" ht="11.25" customHeight="1" x14ac:dyDescent="0.2">
      <c r="A312" s="296"/>
      <c r="B312" s="3" t="s">
        <v>16</v>
      </c>
      <c r="C312" s="2" t="s">
        <v>11</v>
      </c>
      <c r="D312" s="5">
        <v>35</v>
      </c>
      <c r="E312" s="5">
        <v>67</v>
      </c>
      <c r="F312" s="5">
        <v>10</v>
      </c>
      <c r="G312" s="6">
        <v>3970</v>
      </c>
      <c r="H312" s="6">
        <v>1307</v>
      </c>
      <c r="I312" s="6">
        <v>5389</v>
      </c>
      <c r="J312" s="6">
        <v>3209</v>
      </c>
      <c r="K312" s="6">
        <v>6142</v>
      </c>
      <c r="L312" s="5">
        <v>917</v>
      </c>
      <c r="M312" s="6">
        <v>363948</v>
      </c>
      <c r="N312" s="6">
        <v>119819</v>
      </c>
      <c r="O312" s="6">
        <v>494035</v>
      </c>
    </row>
    <row r="313" spans="1:15" ht="11.25" customHeight="1" x14ac:dyDescent="0.2">
      <c r="A313" s="296"/>
      <c r="B313" s="3" t="s">
        <v>17</v>
      </c>
      <c r="C313" s="2" t="s">
        <v>12</v>
      </c>
      <c r="D313" s="5">
        <v>20</v>
      </c>
      <c r="E313" s="5">
        <v>37</v>
      </c>
      <c r="F313" s="5">
        <v>7</v>
      </c>
      <c r="G313" s="6">
        <v>2853</v>
      </c>
      <c r="H313" s="6">
        <v>1031</v>
      </c>
      <c r="I313" s="6">
        <v>3948</v>
      </c>
      <c r="J313" s="6">
        <v>3660</v>
      </c>
      <c r="K313" s="6">
        <v>6771</v>
      </c>
      <c r="L313" s="6">
        <v>1281</v>
      </c>
      <c r="M313" s="6">
        <v>522102</v>
      </c>
      <c r="N313" s="6">
        <v>188674</v>
      </c>
      <c r="O313" s="6">
        <v>722488</v>
      </c>
    </row>
    <row r="314" spans="1:15" ht="11.25" customHeight="1" x14ac:dyDescent="0.2">
      <c r="A314" s="296"/>
      <c r="B314" s="3" t="s">
        <v>18</v>
      </c>
      <c r="C314" s="2" t="s">
        <v>11</v>
      </c>
      <c r="D314" s="5">
        <v>1</v>
      </c>
      <c r="E314" s="5">
        <v>3</v>
      </c>
      <c r="F314" s="5">
        <v>1</v>
      </c>
      <c r="G314" s="6">
        <v>1382</v>
      </c>
      <c r="H314" s="5">
        <v>472</v>
      </c>
      <c r="I314" s="6">
        <v>1859</v>
      </c>
      <c r="J314" s="5">
        <v>164</v>
      </c>
      <c r="K314" s="5">
        <v>492</v>
      </c>
      <c r="L314" s="5">
        <v>164</v>
      </c>
      <c r="M314" s="6">
        <v>226527</v>
      </c>
      <c r="N314" s="6">
        <v>77367</v>
      </c>
      <c r="O314" s="6">
        <v>304714</v>
      </c>
    </row>
    <row r="315" spans="1:15" ht="11.25" customHeight="1" x14ac:dyDescent="0.2">
      <c r="A315" s="296"/>
      <c r="B315" s="3" t="s">
        <v>19</v>
      </c>
      <c r="C315" s="2" t="s">
        <v>12</v>
      </c>
      <c r="D315" s="5">
        <v>6</v>
      </c>
      <c r="E315" s="5">
        <v>14</v>
      </c>
      <c r="F315" s="5">
        <v>4</v>
      </c>
      <c r="G315" s="6">
        <v>3017</v>
      </c>
      <c r="H315" s="5">
        <v>906</v>
      </c>
      <c r="I315" s="6">
        <v>3947</v>
      </c>
      <c r="J315" s="6">
        <v>1218</v>
      </c>
      <c r="K315" s="6">
        <v>2842</v>
      </c>
      <c r="L315" s="5">
        <v>812</v>
      </c>
      <c r="M315" s="6">
        <v>612385</v>
      </c>
      <c r="N315" s="6">
        <v>183898</v>
      </c>
      <c r="O315" s="6">
        <v>801155</v>
      </c>
    </row>
    <row r="316" spans="1:15" ht="11.25" customHeight="1" x14ac:dyDescent="0.2">
      <c r="A316" s="297"/>
      <c r="B316" s="298" t="s">
        <v>8</v>
      </c>
      <c r="C316" s="298"/>
      <c r="D316" s="5">
        <v>74</v>
      </c>
      <c r="E316" s="5">
        <v>150</v>
      </c>
      <c r="F316" s="5">
        <v>33</v>
      </c>
      <c r="G316" s="6">
        <v>14357</v>
      </c>
      <c r="H316" s="6">
        <v>4537</v>
      </c>
      <c r="I316" s="8">
        <v>19151</v>
      </c>
      <c r="J316" s="6">
        <v>12386</v>
      </c>
      <c r="K316" s="6">
        <v>27041</v>
      </c>
      <c r="L316" s="6">
        <v>7002</v>
      </c>
      <c r="M316" s="6">
        <v>2695381</v>
      </c>
      <c r="N316" s="6">
        <v>827066</v>
      </c>
      <c r="O316" s="10">
        <v>3568876</v>
      </c>
    </row>
    <row r="317" spans="1:15" ht="11.25" customHeight="1" x14ac:dyDescent="0.2">
      <c r="A317" s="295" t="s">
        <v>43</v>
      </c>
      <c r="B317" s="3" t="s">
        <v>10</v>
      </c>
      <c r="C317" s="2" t="s">
        <v>11</v>
      </c>
      <c r="D317" s="5">
        <v>54</v>
      </c>
      <c r="E317" s="5">
        <v>1</v>
      </c>
      <c r="F317" s="5">
        <v>1</v>
      </c>
      <c r="G317" s="4"/>
      <c r="H317" s="5">
        <v>1</v>
      </c>
      <c r="I317" s="5">
        <v>57</v>
      </c>
      <c r="J317" s="6">
        <v>25053</v>
      </c>
      <c r="K317" s="5">
        <v>464</v>
      </c>
      <c r="L317" s="5">
        <v>464</v>
      </c>
      <c r="M317" s="4"/>
      <c r="N317" s="5">
        <v>464</v>
      </c>
      <c r="O317" s="6">
        <v>26445</v>
      </c>
    </row>
    <row r="318" spans="1:15" ht="11.25" customHeight="1" x14ac:dyDescent="0.2">
      <c r="A318" s="296"/>
      <c r="B318" s="3" t="s">
        <v>10</v>
      </c>
      <c r="C318" s="2" t="s">
        <v>12</v>
      </c>
      <c r="D318" s="5">
        <v>65</v>
      </c>
      <c r="E318" s="5">
        <v>1</v>
      </c>
      <c r="F318" s="5">
        <v>1</v>
      </c>
      <c r="G318" s="4"/>
      <c r="H318" s="4"/>
      <c r="I318" s="5">
        <v>67</v>
      </c>
      <c r="J318" s="6">
        <v>29252</v>
      </c>
      <c r="K318" s="5">
        <v>450</v>
      </c>
      <c r="L318" s="5">
        <v>450</v>
      </c>
      <c r="M318" s="4"/>
      <c r="N318" s="4"/>
      <c r="O318" s="6">
        <v>30152</v>
      </c>
    </row>
    <row r="319" spans="1:15" ht="11.25" customHeight="1" x14ac:dyDescent="0.2">
      <c r="A319" s="296"/>
      <c r="B319" s="3" t="s">
        <v>13</v>
      </c>
      <c r="C319" s="2" t="s">
        <v>11</v>
      </c>
      <c r="D319" s="5">
        <v>368</v>
      </c>
      <c r="E319" s="5">
        <v>8</v>
      </c>
      <c r="F319" s="5">
        <v>15</v>
      </c>
      <c r="G319" s="5">
        <v>3</v>
      </c>
      <c r="H319" s="5">
        <v>6</v>
      </c>
      <c r="I319" s="5">
        <v>400</v>
      </c>
      <c r="J319" s="6">
        <v>169839</v>
      </c>
      <c r="K319" s="6">
        <v>3692</v>
      </c>
      <c r="L319" s="6">
        <v>6923</v>
      </c>
      <c r="M319" s="6">
        <v>1385</v>
      </c>
      <c r="N319" s="6">
        <v>2769</v>
      </c>
      <c r="O319" s="6">
        <v>184608</v>
      </c>
    </row>
    <row r="320" spans="1:15" ht="11.25" customHeight="1" x14ac:dyDescent="0.2">
      <c r="A320" s="296"/>
      <c r="B320" s="3" t="s">
        <v>13</v>
      </c>
      <c r="C320" s="2" t="s">
        <v>12</v>
      </c>
      <c r="D320" s="5">
        <v>336</v>
      </c>
      <c r="E320" s="5">
        <v>2</v>
      </c>
      <c r="F320" s="5">
        <v>5</v>
      </c>
      <c r="G320" s="5">
        <v>2</v>
      </c>
      <c r="H320" s="5">
        <v>5</v>
      </c>
      <c r="I320" s="5">
        <v>350</v>
      </c>
      <c r="J320" s="6">
        <v>151189</v>
      </c>
      <c r="K320" s="5">
        <v>900</v>
      </c>
      <c r="L320" s="6">
        <v>2250</v>
      </c>
      <c r="M320" s="5">
        <v>900</v>
      </c>
      <c r="N320" s="6">
        <v>2250</v>
      </c>
      <c r="O320" s="6">
        <v>157489</v>
      </c>
    </row>
    <row r="321" spans="1:15" ht="11.25" customHeight="1" x14ac:dyDescent="0.2">
      <c r="A321" s="296"/>
      <c r="B321" s="3" t="s">
        <v>14</v>
      </c>
      <c r="C321" s="2" t="s">
        <v>11</v>
      </c>
      <c r="D321" s="6">
        <v>1243</v>
      </c>
      <c r="E321" s="5">
        <v>16</v>
      </c>
      <c r="F321" s="5">
        <v>28</v>
      </c>
      <c r="G321" s="5">
        <v>4</v>
      </c>
      <c r="H321" s="5">
        <v>25</v>
      </c>
      <c r="I321" s="6">
        <v>1316</v>
      </c>
      <c r="J321" s="6">
        <v>376569</v>
      </c>
      <c r="K321" s="6">
        <v>4847</v>
      </c>
      <c r="L321" s="6">
        <v>8483</v>
      </c>
      <c r="M321" s="6">
        <v>1212</v>
      </c>
      <c r="N321" s="6">
        <v>7574</v>
      </c>
      <c r="O321" s="6">
        <v>398685</v>
      </c>
    </row>
    <row r="322" spans="1:15" ht="11.25" customHeight="1" x14ac:dyDescent="0.2">
      <c r="A322" s="296"/>
      <c r="B322" s="3" t="s">
        <v>14</v>
      </c>
      <c r="C322" s="2" t="s">
        <v>12</v>
      </c>
      <c r="D322" s="6">
        <v>1125</v>
      </c>
      <c r="E322" s="5">
        <v>12</v>
      </c>
      <c r="F322" s="5">
        <v>16</v>
      </c>
      <c r="G322" s="5">
        <v>8</v>
      </c>
      <c r="H322" s="5">
        <v>20</v>
      </c>
      <c r="I322" s="6">
        <v>1181</v>
      </c>
      <c r="J322" s="6">
        <v>359152</v>
      </c>
      <c r="K322" s="6">
        <v>3831</v>
      </c>
      <c r="L322" s="6">
        <v>5108</v>
      </c>
      <c r="M322" s="6">
        <v>2554</v>
      </c>
      <c r="N322" s="6">
        <v>6385</v>
      </c>
      <c r="O322" s="6">
        <v>377030</v>
      </c>
    </row>
    <row r="323" spans="1:15" ht="11.25" customHeight="1" x14ac:dyDescent="0.2">
      <c r="A323" s="296"/>
      <c r="B323" s="3" t="s">
        <v>15</v>
      </c>
      <c r="C323" s="2" t="s">
        <v>11</v>
      </c>
      <c r="D323" s="5">
        <v>165</v>
      </c>
      <c r="E323" s="5">
        <v>2</v>
      </c>
      <c r="F323" s="5">
        <v>2</v>
      </c>
      <c r="G323" s="5">
        <v>2</v>
      </c>
      <c r="H323" s="5">
        <v>5</v>
      </c>
      <c r="I323" s="5">
        <v>176</v>
      </c>
      <c r="J323" s="6">
        <v>17176</v>
      </c>
      <c r="K323" s="5">
        <v>208</v>
      </c>
      <c r="L323" s="5">
        <v>208</v>
      </c>
      <c r="M323" s="5">
        <v>208</v>
      </c>
      <c r="N323" s="5">
        <v>520</v>
      </c>
      <c r="O323" s="6">
        <v>18320</v>
      </c>
    </row>
    <row r="324" spans="1:15" ht="11.25" customHeight="1" x14ac:dyDescent="0.2">
      <c r="A324" s="296"/>
      <c r="B324" s="3" t="s">
        <v>15</v>
      </c>
      <c r="C324" s="2" t="s">
        <v>12</v>
      </c>
      <c r="D324" s="5">
        <v>103</v>
      </c>
      <c r="E324" s="5">
        <v>2</v>
      </c>
      <c r="F324" s="5">
        <v>4</v>
      </c>
      <c r="G324" s="4"/>
      <c r="H324" s="5">
        <v>4</v>
      </c>
      <c r="I324" s="5">
        <v>113</v>
      </c>
      <c r="J324" s="6">
        <v>19524</v>
      </c>
      <c r="K324" s="5">
        <v>379</v>
      </c>
      <c r="L324" s="5">
        <v>758</v>
      </c>
      <c r="M324" s="4"/>
      <c r="N324" s="5">
        <v>758</v>
      </c>
      <c r="O324" s="6">
        <v>21419</v>
      </c>
    </row>
    <row r="325" spans="1:15" ht="11.25" customHeight="1" x14ac:dyDescent="0.2">
      <c r="A325" s="296"/>
      <c r="B325" s="3" t="s">
        <v>16</v>
      </c>
      <c r="C325" s="2" t="s">
        <v>11</v>
      </c>
      <c r="D325" s="6">
        <v>4159</v>
      </c>
      <c r="E325" s="5">
        <v>133</v>
      </c>
      <c r="F325" s="5">
        <v>70</v>
      </c>
      <c r="G325" s="5">
        <v>21</v>
      </c>
      <c r="H325" s="5">
        <v>158</v>
      </c>
      <c r="I325" s="6">
        <v>4541</v>
      </c>
      <c r="J325" s="6">
        <v>396511</v>
      </c>
      <c r="K325" s="6">
        <v>12680</v>
      </c>
      <c r="L325" s="6">
        <v>6674</v>
      </c>
      <c r="M325" s="6">
        <v>2002</v>
      </c>
      <c r="N325" s="6">
        <v>15063</v>
      </c>
      <c r="O325" s="6">
        <v>432930</v>
      </c>
    </row>
    <row r="326" spans="1:15" ht="11.25" customHeight="1" x14ac:dyDescent="0.2">
      <c r="A326" s="296"/>
      <c r="B326" s="3" t="s">
        <v>17</v>
      </c>
      <c r="C326" s="2" t="s">
        <v>12</v>
      </c>
      <c r="D326" s="6">
        <v>3222</v>
      </c>
      <c r="E326" s="5">
        <v>65</v>
      </c>
      <c r="F326" s="5">
        <v>59</v>
      </c>
      <c r="G326" s="5">
        <v>22</v>
      </c>
      <c r="H326" s="5">
        <v>105</v>
      </c>
      <c r="I326" s="6">
        <v>3473</v>
      </c>
      <c r="J326" s="6">
        <v>613192</v>
      </c>
      <c r="K326" s="6">
        <v>12370</v>
      </c>
      <c r="L326" s="6">
        <v>11229</v>
      </c>
      <c r="M326" s="6">
        <v>4187</v>
      </c>
      <c r="N326" s="6">
        <v>19983</v>
      </c>
      <c r="O326" s="6">
        <v>660961</v>
      </c>
    </row>
    <row r="327" spans="1:15" ht="11.25" customHeight="1" x14ac:dyDescent="0.2">
      <c r="A327" s="296"/>
      <c r="B327" s="3" t="s">
        <v>18</v>
      </c>
      <c r="C327" s="2" t="s">
        <v>11</v>
      </c>
      <c r="D327" s="6">
        <v>1276</v>
      </c>
      <c r="E327" s="5">
        <v>11</v>
      </c>
      <c r="F327" s="5">
        <v>3</v>
      </c>
      <c r="G327" s="4"/>
      <c r="H327" s="5">
        <v>14</v>
      </c>
      <c r="I327" s="6">
        <v>1304</v>
      </c>
      <c r="J327" s="6">
        <v>217510</v>
      </c>
      <c r="K327" s="6">
        <v>1875</v>
      </c>
      <c r="L327" s="5">
        <v>511</v>
      </c>
      <c r="M327" s="4"/>
      <c r="N327" s="6">
        <v>2386</v>
      </c>
      <c r="O327" s="6">
        <v>222282</v>
      </c>
    </row>
    <row r="328" spans="1:15" ht="11.25" customHeight="1" x14ac:dyDescent="0.2">
      <c r="A328" s="296"/>
      <c r="B328" s="3" t="s">
        <v>19</v>
      </c>
      <c r="C328" s="2" t="s">
        <v>12</v>
      </c>
      <c r="D328" s="6">
        <v>2828</v>
      </c>
      <c r="E328" s="5">
        <v>22</v>
      </c>
      <c r="F328" s="5">
        <v>8</v>
      </c>
      <c r="G328" s="5">
        <v>2</v>
      </c>
      <c r="H328" s="5">
        <v>23</v>
      </c>
      <c r="I328" s="6">
        <v>2883</v>
      </c>
      <c r="J328" s="6">
        <v>596960</v>
      </c>
      <c r="K328" s="6">
        <v>4644</v>
      </c>
      <c r="L328" s="6">
        <v>1689</v>
      </c>
      <c r="M328" s="5">
        <v>422</v>
      </c>
      <c r="N328" s="6">
        <v>4855</v>
      </c>
      <c r="O328" s="6">
        <v>608570</v>
      </c>
    </row>
    <row r="329" spans="1:15" ht="11.25" customHeight="1" x14ac:dyDescent="0.2">
      <c r="A329" s="297"/>
      <c r="B329" s="298" t="s">
        <v>8</v>
      </c>
      <c r="C329" s="298"/>
      <c r="D329" s="6">
        <v>14944</v>
      </c>
      <c r="E329" s="5">
        <v>275</v>
      </c>
      <c r="F329" s="5">
        <v>212</v>
      </c>
      <c r="G329" s="5">
        <v>64</v>
      </c>
      <c r="H329" s="5">
        <v>366</v>
      </c>
      <c r="I329" s="8">
        <v>15861</v>
      </c>
      <c r="J329" s="6">
        <v>2971927</v>
      </c>
      <c r="K329" s="6">
        <v>46340</v>
      </c>
      <c r="L329" s="6">
        <v>44747</v>
      </c>
      <c r="M329" s="6">
        <v>12870</v>
      </c>
      <c r="N329" s="6">
        <v>63007</v>
      </c>
      <c r="O329" s="10">
        <v>3138891</v>
      </c>
    </row>
    <row r="330" spans="1:15" ht="11.25" customHeight="1" x14ac:dyDescent="0.2">
      <c r="A330" s="295" t="s">
        <v>44</v>
      </c>
      <c r="B330" s="3" t="s">
        <v>10</v>
      </c>
      <c r="C330" s="2" t="s">
        <v>11</v>
      </c>
      <c r="D330" s="5">
        <v>176</v>
      </c>
      <c r="E330" s="5">
        <v>2</v>
      </c>
      <c r="F330" s="4"/>
      <c r="G330" s="4"/>
      <c r="H330" s="5">
        <v>24</v>
      </c>
      <c r="I330" s="5">
        <v>202</v>
      </c>
      <c r="J330" s="6">
        <v>76528</v>
      </c>
      <c r="K330" s="5">
        <v>870</v>
      </c>
      <c r="L330" s="4"/>
      <c r="M330" s="4"/>
      <c r="N330" s="6">
        <v>10436</v>
      </c>
      <c r="O330" s="6">
        <v>87834</v>
      </c>
    </row>
    <row r="331" spans="1:15" ht="11.25" customHeight="1" x14ac:dyDescent="0.2">
      <c r="A331" s="296"/>
      <c r="B331" s="3" t="s">
        <v>10</v>
      </c>
      <c r="C331" s="2" t="s">
        <v>12</v>
      </c>
      <c r="D331" s="5">
        <v>139</v>
      </c>
      <c r="E331" s="5">
        <v>3</v>
      </c>
      <c r="F331" s="5">
        <v>1</v>
      </c>
      <c r="G331" s="4"/>
      <c r="H331" s="5">
        <v>22</v>
      </c>
      <c r="I331" s="5">
        <v>165</v>
      </c>
      <c r="J331" s="6">
        <v>58626</v>
      </c>
      <c r="K331" s="6">
        <v>1265</v>
      </c>
      <c r="L331" s="5">
        <v>422</v>
      </c>
      <c r="M331" s="4"/>
      <c r="N331" s="6">
        <v>9279</v>
      </c>
      <c r="O331" s="6">
        <v>69592</v>
      </c>
    </row>
    <row r="332" spans="1:15" ht="11.25" customHeight="1" x14ac:dyDescent="0.2">
      <c r="A332" s="296"/>
      <c r="B332" s="3" t="s">
        <v>13</v>
      </c>
      <c r="C332" s="2" t="s">
        <v>11</v>
      </c>
      <c r="D332" s="6">
        <v>1075</v>
      </c>
      <c r="E332" s="5">
        <v>26</v>
      </c>
      <c r="F332" s="5">
        <v>6</v>
      </c>
      <c r="G332" s="4"/>
      <c r="H332" s="5">
        <v>83</v>
      </c>
      <c r="I332" s="6">
        <v>1190</v>
      </c>
      <c r="J332" s="6">
        <v>464980</v>
      </c>
      <c r="K332" s="6">
        <v>11246</v>
      </c>
      <c r="L332" s="6">
        <v>2595</v>
      </c>
      <c r="M332" s="4"/>
      <c r="N332" s="6">
        <v>35901</v>
      </c>
      <c r="O332" s="6">
        <v>514722</v>
      </c>
    </row>
    <row r="333" spans="1:15" ht="11.25" customHeight="1" x14ac:dyDescent="0.2">
      <c r="A333" s="296"/>
      <c r="B333" s="3" t="s">
        <v>13</v>
      </c>
      <c r="C333" s="2" t="s">
        <v>12</v>
      </c>
      <c r="D333" s="6">
        <v>1059</v>
      </c>
      <c r="E333" s="5">
        <v>28</v>
      </c>
      <c r="F333" s="5">
        <v>8</v>
      </c>
      <c r="G333" s="5">
        <v>1</v>
      </c>
      <c r="H333" s="5">
        <v>101</v>
      </c>
      <c r="I333" s="6">
        <v>1197</v>
      </c>
      <c r="J333" s="6">
        <v>446593</v>
      </c>
      <c r="K333" s="6">
        <v>11808</v>
      </c>
      <c r="L333" s="6">
        <v>3374</v>
      </c>
      <c r="M333" s="5">
        <v>422</v>
      </c>
      <c r="N333" s="6">
        <v>42593</v>
      </c>
      <c r="O333" s="6">
        <v>504790</v>
      </c>
    </row>
    <row r="334" spans="1:15" ht="11.25" customHeight="1" x14ac:dyDescent="0.2">
      <c r="A334" s="296"/>
      <c r="B334" s="3" t="s">
        <v>14</v>
      </c>
      <c r="C334" s="2" t="s">
        <v>11</v>
      </c>
      <c r="D334" s="6">
        <v>3181</v>
      </c>
      <c r="E334" s="5">
        <v>117</v>
      </c>
      <c r="F334" s="5">
        <v>54</v>
      </c>
      <c r="G334" s="5">
        <v>4</v>
      </c>
      <c r="H334" s="5">
        <v>398</v>
      </c>
      <c r="I334" s="6">
        <v>3754</v>
      </c>
      <c r="J334" s="6">
        <v>903176</v>
      </c>
      <c r="K334" s="6">
        <v>33220</v>
      </c>
      <c r="L334" s="6">
        <v>15332</v>
      </c>
      <c r="M334" s="6">
        <v>1136</v>
      </c>
      <c r="N334" s="6">
        <v>113003</v>
      </c>
      <c r="O334" s="6">
        <v>1065867</v>
      </c>
    </row>
    <row r="335" spans="1:15" ht="11.25" customHeight="1" x14ac:dyDescent="0.2">
      <c r="A335" s="296"/>
      <c r="B335" s="3" t="s">
        <v>14</v>
      </c>
      <c r="C335" s="2" t="s">
        <v>12</v>
      </c>
      <c r="D335" s="6">
        <v>2892</v>
      </c>
      <c r="E335" s="5">
        <v>139</v>
      </c>
      <c r="F335" s="5">
        <v>49</v>
      </c>
      <c r="G335" s="5">
        <v>4</v>
      </c>
      <c r="H335" s="5">
        <v>419</v>
      </c>
      <c r="I335" s="6">
        <v>3503</v>
      </c>
      <c r="J335" s="6">
        <v>865285</v>
      </c>
      <c r="K335" s="6">
        <v>41589</v>
      </c>
      <c r="L335" s="6">
        <v>14661</v>
      </c>
      <c r="M335" s="6">
        <v>1197</v>
      </c>
      <c r="N335" s="6">
        <v>125365</v>
      </c>
      <c r="O335" s="6">
        <v>1048097</v>
      </c>
    </row>
    <row r="336" spans="1:15" ht="11.25" customHeight="1" x14ac:dyDescent="0.2">
      <c r="A336" s="296"/>
      <c r="B336" s="3" t="s">
        <v>15</v>
      </c>
      <c r="C336" s="2" t="s">
        <v>11</v>
      </c>
      <c r="D336" s="5">
        <v>465</v>
      </c>
      <c r="E336" s="5">
        <v>11</v>
      </c>
      <c r="F336" s="5">
        <v>13</v>
      </c>
      <c r="G336" s="5">
        <v>3</v>
      </c>
      <c r="H336" s="5">
        <v>127</v>
      </c>
      <c r="I336" s="5">
        <v>619</v>
      </c>
      <c r="J336" s="6">
        <v>45366</v>
      </c>
      <c r="K336" s="6">
        <v>1073</v>
      </c>
      <c r="L336" s="6">
        <v>1268</v>
      </c>
      <c r="M336" s="5">
        <v>293</v>
      </c>
      <c r="N336" s="6">
        <v>12390</v>
      </c>
      <c r="O336" s="6">
        <v>60390</v>
      </c>
    </row>
    <row r="337" spans="1:15" ht="11.25" customHeight="1" x14ac:dyDescent="0.2">
      <c r="A337" s="296"/>
      <c r="B337" s="3" t="s">
        <v>15</v>
      </c>
      <c r="C337" s="2" t="s">
        <v>12</v>
      </c>
      <c r="D337" s="5">
        <v>425</v>
      </c>
      <c r="E337" s="5">
        <v>45</v>
      </c>
      <c r="F337" s="5">
        <v>10</v>
      </c>
      <c r="G337" s="5">
        <v>1</v>
      </c>
      <c r="H337" s="5">
        <v>73</v>
      </c>
      <c r="I337" s="5">
        <v>554</v>
      </c>
      <c r="J337" s="6">
        <v>75500</v>
      </c>
      <c r="K337" s="6">
        <v>7994</v>
      </c>
      <c r="L337" s="6">
        <v>1776</v>
      </c>
      <c r="M337" s="5">
        <v>178</v>
      </c>
      <c r="N337" s="6">
        <v>12968</v>
      </c>
      <c r="O337" s="6">
        <v>98416</v>
      </c>
    </row>
    <row r="338" spans="1:15" ht="11.25" customHeight="1" x14ac:dyDescent="0.2">
      <c r="A338" s="296"/>
      <c r="B338" s="3" t="s">
        <v>16</v>
      </c>
      <c r="C338" s="2" t="s">
        <v>11</v>
      </c>
      <c r="D338" s="6">
        <v>6999</v>
      </c>
      <c r="E338" s="5">
        <v>388</v>
      </c>
      <c r="F338" s="6">
        <v>2155</v>
      </c>
      <c r="G338" s="5">
        <v>24</v>
      </c>
      <c r="H338" s="6">
        <v>2046</v>
      </c>
      <c r="I338" s="6">
        <v>11612</v>
      </c>
      <c r="J338" s="6">
        <v>625371</v>
      </c>
      <c r="K338" s="6">
        <v>34668</v>
      </c>
      <c r="L338" s="6">
        <v>192553</v>
      </c>
      <c r="M338" s="6">
        <v>2144</v>
      </c>
      <c r="N338" s="6">
        <v>182813</v>
      </c>
      <c r="O338" s="6">
        <v>1037549</v>
      </c>
    </row>
    <row r="339" spans="1:15" ht="11.25" customHeight="1" x14ac:dyDescent="0.2">
      <c r="A339" s="296"/>
      <c r="B339" s="3" t="s">
        <v>17</v>
      </c>
      <c r="C339" s="2" t="s">
        <v>12</v>
      </c>
      <c r="D339" s="6">
        <v>7939</v>
      </c>
      <c r="E339" s="5">
        <v>272</v>
      </c>
      <c r="F339" s="5">
        <v>550</v>
      </c>
      <c r="G339" s="5">
        <v>26</v>
      </c>
      <c r="H339" s="6">
        <v>1536</v>
      </c>
      <c r="I339" s="6">
        <v>10323</v>
      </c>
      <c r="J339" s="6">
        <v>1416029</v>
      </c>
      <c r="K339" s="6">
        <v>48515</v>
      </c>
      <c r="L339" s="6">
        <v>98100</v>
      </c>
      <c r="M339" s="6">
        <v>4637</v>
      </c>
      <c r="N339" s="6">
        <v>273967</v>
      </c>
      <c r="O339" s="6">
        <v>1841248</v>
      </c>
    </row>
    <row r="340" spans="1:15" ht="11.25" customHeight="1" x14ac:dyDescent="0.2">
      <c r="A340" s="296"/>
      <c r="B340" s="3" t="s">
        <v>18</v>
      </c>
      <c r="C340" s="2" t="s">
        <v>11</v>
      </c>
      <c r="D340" s="6">
        <v>2497</v>
      </c>
      <c r="E340" s="5">
        <v>52</v>
      </c>
      <c r="F340" s="5">
        <v>217</v>
      </c>
      <c r="G340" s="5">
        <v>2</v>
      </c>
      <c r="H340" s="5">
        <v>722</v>
      </c>
      <c r="I340" s="6">
        <v>3490</v>
      </c>
      <c r="J340" s="6">
        <v>398917</v>
      </c>
      <c r="K340" s="6">
        <v>8307</v>
      </c>
      <c r="L340" s="6">
        <v>34668</v>
      </c>
      <c r="M340" s="5">
        <v>320</v>
      </c>
      <c r="N340" s="6">
        <v>115346</v>
      </c>
      <c r="O340" s="6">
        <v>557558</v>
      </c>
    </row>
    <row r="341" spans="1:15" ht="11.25" customHeight="1" x14ac:dyDescent="0.2">
      <c r="A341" s="296"/>
      <c r="B341" s="3" t="s">
        <v>19</v>
      </c>
      <c r="C341" s="2" t="s">
        <v>12</v>
      </c>
      <c r="D341" s="6">
        <v>6448</v>
      </c>
      <c r="E341" s="5">
        <v>93</v>
      </c>
      <c r="F341" s="5">
        <v>169</v>
      </c>
      <c r="G341" s="5">
        <v>9</v>
      </c>
      <c r="H341" s="6">
        <v>1809</v>
      </c>
      <c r="I341" s="6">
        <v>8528</v>
      </c>
      <c r="J341" s="6">
        <v>1275636</v>
      </c>
      <c r="K341" s="6">
        <v>18399</v>
      </c>
      <c r="L341" s="6">
        <v>33434</v>
      </c>
      <c r="M341" s="6">
        <v>1781</v>
      </c>
      <c r="N341" s="6">
        <v>357882</v>
      </c>
      <c r="O341" s="6">
        <v>1687132</v>
      </c>
    </row>
    <row r="342" spans="1:15" ht="11.25" customHeight="1" x14ac:dyDescent="0.2">
      <c r="A342" s="297"/>
      <c r="B342" s="298" t="s">
        <v>8</v>
      </c>
      <c r="C342" s="298"/>
      <c r="D342" s="6">
        <v>33295</v>
      </c>
      <c r="E342" s="6">
        <v>1176</v>
      </c>
      <c r="F342" s="6">
        <v>3232</v>
      </c>
      <c r="G342" s="5">
        <v>74</v>
      </c>
      <c r="H342" s="6">
        <v>7360</v>
      </c>
      <c r="I342" s="8">
        <v>45137</v>
      </c>
      <c r="J342" s="6">
        <v>6652007</v>
      </c>
      <c r="K342" s="6">
        <v>218954</v>
      </c>
      <c r="L342" s="6">
        <v>398183</v>
      </c>
      <c r="M342" s="6">
        <v>12108</v>
      </c>
      <c r="N342" s="6">
        <v>1291943</v>
      </c>
      <c r="O342" s="10">
        <v>8573195</v>
      </c>
    </row>
    <row r="343" spans="1:15" ht="11.25" customHeight="1" x14ac:dyDescent="0.2">
      <c r="A343" s="295" t="s">
        <v>45</v>
      </c>
      <c r="B343" s="3" t="s">
        <v>10</v>
      </c>
      <c r="C343" s="2" t="s">
        <v>11</v>
      </c>
      <c r="D343" s="4"/>
      <c r="E343" s="4"/>
      <c r="F343" s="4"/>
      <c r="G343" s="5">
        <v>32</v>
      </c>
      <c r="H343" s="5">
        <v>26</v>
      </c>
      <c r="I343" s="5">
        <v>58</v>
      </c>
      <c r="J343" s="4"/>
      <c r="K343" s="4"/>
      <c r="L343" s="4"/>
      <c r="M343" s="6">
        <v>15779</v>
      </c>
      <c r="N343" s="6">
        <v>12820</v>
      </c>
      <c r="O343" s="6">
        <v>28599</v>
      </c>
    </row>
    <row r="344" spans="1:15" ht="11.25" customHeight="1" x14ac:dyDescent="0.2">
      <c r="A344" s="296"/>
      <c r="B344" s="3" t="s">
        <v>10</v>
      </c>
      <c r="C344" s="2" t="s">
        <v>12</v>
      </c>
      <c r="D344" s="4"/>
      <c r="E344" s="4"/>
      <c r="F344" s="4"/>
      <c r="G344" s="5">
        <v>27</v>
      </c>
      <c r="H344" s="5">
        <v>22</v>
      </c>
      <c r="I344" s="5">
        <v>49</v>
      </c>
      <c r="J344" s="4"/>
      <c r="K344" s="4"/>
      <c r="L344" s="4"/>
      <c r="M344" s="6">
        <v>12914</v>
      </c>
      <c r="N344" s="6">
        <v>10522</v>
      </c>
      <c r="O344" s="6">
        <v>23436</v>
      </c>
    </row>
    <row r="345" spans="1:15" ht="11.25" customHeight="1" x14ac:dyDescent="0.2">
      <c r="A345" s="296"/>
      <c r="B345" s="3" t="s">
        <v>13</v>
      </c>
      <c r="C345" s="2" t="s">
        <v>11</v>
      </c>
      <c r="D345" s="5">
        <v>11</v>
      </c>
      <c r="E345" s="5">
        <v>3</v>
      </c>
      <c r="F345" s="5">
        <v>2</v>
      </c>
      <c r="G345" s="5">
        <v>113</v>
      </c>
      <c r="H345" s="5">
        <v>201</v>
      </c>
      <c r="I345" s="5">
        <v>330</v>
      </c>
      <c r="J345" s="6">
        <v>5396</v>
      </c>
      <c r="K345" s="6">
        <v>1472</v>
      </c>
      <c r="L345" s="5">
        <v>981</v>
      </c>
      <c r="M345" s="6">
        <v>55427</v>
      </c>
      <c r="N345" s="6">
        <v>98591</v>
      </c>
      <c r="O345" s="6">
        <v>161867</v>
      </c>
    </row>
    <row r="346" spans="1:15" ht="11.25" customHeight="1" x14ac:dyDescent="0.2">
      <c r="A346" s="296"/>
      <c r="B346" s="3" t="s">
        <v>13</v>
      </c>
      <c r="C346" s="2" t="s">
        <v>12</v>
      </c>
      <c r="D346" s="5">
        <v>7</v>
      </c>
      <c r="E346" s="5">
        <v>5</v>
      </c>
      <c r="F346" s="5">
        <v>2</v>
      </c>
      <c r="G346" s="5">
        <v>106</v>
      </c>
      <c r="H346" s="5">
        <v>187</v>
      </c>
      <c r="I346" s="5">
        <v>307</v>
      </c>
      <c r="J346" s="6">
        <v>3348</v>
      </c>
      <c r="K346" s="6">
        <v>2391</v>
      </c>
      <c r="L346" s="5">
        <v>956</v>
      </c>
      <c r="M346" s="6">
        <v>50691</v>
      </c>
      <c r="N346" s="6">
        <v>89427</v>
      </c>
      <c r="O346" s="6">
        <v>146813</v>
      </c>
    </row>
    <row r="347" spans="1:15" ht="11.25" customHeight="1" x14ac:dyDescent="0.2">
      <c r="A347" s="296"/>
      <c r="B347" s="3" t="s">
        <v>14</v>
      </c>
      <c r="C347" s="2" t="s">
        <v>11</v>
      </c>
      <c r="D347" s="5">
        <v>18</v>
      </c>
      <c r="E347" s="5">
        <v>12</v>
      </c>
      <c r="F347" s="5">
        <v>2</v>
      </c>
      <c r="G347" s="5">
        <v>576</v>
      </c>
      <c r="H347" s="5">
        <v>421</v>
      </c>
      <c r="I347" s="6">
        <v>1029</v>
      </c>
      <c r="J347" s="6">
        <v>5796</v>
      </c>
      <c r="K347" s="6">
        <v>3864</v>
      </c>
      <c r="L347" s="5">
        <v>644</v>
      </c>
      <c r="M347" s="6">
        <v>185457</v>
      </c>
      <c r="N347" s="6">
        <v>135551</v>
      </c>
      <c r="O347" s="6">
        <v>331312</v>
      </c>
    </row>
    <row r="348" spans="1:15" ht="11.25" customHeight="1" x14ac:dyDescent="0.2">
      <c r="A348" s="296"/>
      <c r="B348" s="3" t="s">
        <v>14</v>
      </c>
      <c r="C348" s="2" t="s">
        <v>12</v>
      </c>
      <c r="D348" s="5">
        <v>9</v>
      </c>
      <c r="E348" s="5">
        <v>14</v>
      </c>
      <c r="F348" s="5">
        <v>1</v>
      </c>
      <c r="G348" s="5">
        <v>544</v>
      </c>
      <c r="H348" s="5">
        <v>374</v>
      </c>
      <c r="I348" s="5">
        <v>942</v>
      </c>
      <c r="J348" s="6">
        <v>3054</v>
      </c>
      <c r="K348" s="6">
        <v>4750</v>
      </c>
      <c r="L348" s="5">
        <v>339</v>
      </c>
      <c r="M348" s="6">
        <v>184575</v>
      </c>
      <c r="N348" s="6">
        <v>126895</v>
      </c>
      <c r="O348" s="6">
        <v>319613</v>
      </c>
    </row>
    <row r="349" spans="1:15" ht="11.25" customHeight="1" x14ac:dyDescent="0.2">
      <c r="A349" s="296"/>
      <c r="B349" s="3" t="s">
        <v>15</v>
      </c>
      <c r="C349" s="2" t="s">
        <v>11</v>
      </c>
      <c r="D349" s="5">
        <v>2</v>
      </c>
      <c r="E349" s="5">
        <v>4</v>
      </c>
      <c r="F349" s="4"/>
      <c r="G349" s="5">
        <v>101</v>
      </c>
      <c r="H349" s="5">
        <v>71</v>
      </c>
      <c r="I349" s="5">
        <v>178</v>
      </c>
      <c r="J349" s="5">
        <v>221</v>
      </c>
      <c r="K349" s="5">
        <v>443</v>
      </c>
      <c r="L349" s="4"/>
      <c r="M349" s="6">
        <v>11174</v>
      </c>
      <c r="N349" s="6">
        <v>7855</v>
      </c>
      <c r="O349" s="6">
        <v>19693</v>
      </c>
    </row>
    <row r="350" spans="1:15" ht="11.25" customHeight="1" x14ac:dyDescent="0.2">
      <c r="A350" s="296"/>
      <c r="B350" s="3" t="s">
        <v>15</v>
      </c>
      <c r="C350" s="2" t="s">
        <v>12</v>
      </c>
      <c r="D350" s="4"/>
      <c r="E350" s="5">
        <v>8</v>
      </c>
      <c r="F350" s="4"/>
      <c r="G350" s="5">
        <v>76</v>
      </c>
      <c r="H350" s="5">
        <v>55</v>
      </c>
      <c r="I350" s="5">
        <v>139</v>
      </c>
      <c r="J350" s="4"/>
      <c r="K350" s="6">
        <v>1612</v>
      </c>
      <c r="L350" s="4"/>
      <c r="M350" s="6">
        <v>15310</v>
      </c>
      <c r="N350" s="6">
        <v>11080</v>
      </c>
      <c r="O350" s="6">
        <v>28002</v>
      </c>
    </row>
    <row r="351" spans="1:15" ht="11.25" customHeight="1" x14ac:dyDescent="0.2">
      <c r="A351" s="296"/>
      <c r="B351" s="3" t="s">
        <v>16</v>
      </c>
      <c r="C351" s="2" t="s">
        <v>11</v>
      </c>
      <c r="D351" s="5">
        <v>104</v>
      </c>
      <c r="E351" s="5">
        <v>197</v>
      </c>
      <c r="F351" s="5">
        <v>20</v>
      </c>
      <c r="G351" s="6">
        <v>1956</v>
      </c>
      <c r="H351" s="6">
        <v>1489</v>
      </c>
      <c r="I351" s="6">
        <v>3766</v>
      </c>
      <c r="J351" s="6">
        <v>10538</v>
      </c>
      <c r="K351" s="6">
        <v>19961</v>
      </c>
      <c r="L351" s="6">
        <v>2026</v>
      </c>
      <c r="M351" s="6">
        <v>198191</v>
      </c>
      <c r="N351" s="6">
        <v>150872</v>
      </c>
      <c r="O351" s="6">
        <v>381588</v>
      </c>
    </row>
    <row r="352" spans="1:15" ht="11.25" customHeight="1" x14ac:dyDescent="0.2">
      <c r="A352" s="296"/>
      <c r="B352" s="3" t="s">
        <v>17</v>
      </c>
      <c r="C352" s="2" t="s">
        <v>12</v>
      </c>
      <c r="D352" s="5">
        <v>77</v>
      </c>
      <c r="E352" s="5">
        <v>92</v>
      </c>
      <c r="F352" s="5">
        <v>10</v>
      </c>
      <c r="G352" s="6">
        <v>1766</v>
      </c>
      <c r="H352" s="6">
        <v>1005</v>
      </c>
      <c r="I352" s="6">
        <v>2950</v>
      </c>
      <c r="J352" s="6">
        <v>15574</v>
      </c>
      <c r="K352" s="6">
        <v>18608</v>
      </c>
      <c r="L352" s="6">
        <v>2023</v>
      </c>
      <c r="M352" s="6">
        <v>357199</v>
      </c>
      <c r="N352" s="6">
        <v>203276</v>
      </c>
      <c r="O352" s="6">
        <v>596680</v>
      </c>
    </row>
    <row r="353" spans="1:15" ht="11.25" customHeight="1" x14ac:dyDescent="0.2">
      <c r="A353" s="296"/>
      <c r="B353" s="3" t="s">
        <v>18</v>
      </c>
      <c r="C353" s="2" t="s">
        <v>11</v>
      </c>
      <c r="D353" s="5">
        <v>7</v>
      </c>
      <c r="E353" s="5">
        <v>41</v>
      </c>
      <c r="F353" s="5">
        <v>1</v>
      </c>
      <c r="G353" s="5">
        <v>705</v>
      </c>
      <c r="H353" s="5">
        <v>522</v>
      </c>
      <c r="I353" s="6">
        <v>1276</v>
      </c>
      <c r="J353" s="6">
        <v>1268</v>
      </c>
      <c r="K353" s="6">
        <v>7428</v>
      </c>
      <c r="L353" s="5">
        <v>181</v>
      </c>
      <c r="M353" s="6">
        <v>127722</v>
      </c>
      <c r="N353" s="6">
        <v>94569</v>
      </c>
      <c r="O353" s="6">
        <v>231168</v>
      </c>
    </row>
    <row r="354" spans="1:15" ht="11.25" customHeight="1" x14ac:dyDescent="0.2">
      <c r="A354" s="296"/>
      <c r="B354" s="3" t="s">
        <v>19</v>
      </c>
      <c r="C354" s="2" t="s">
        <v>12</v>
      </c>
      <c r="D354" s="5">
        <v>14</v>
      </c>
      <c r="E354" s="5">
        <v>64</v>
      </c>
      <c r="F354" s="5">
        <v>1</v>
      </c>
      <c r="G354" s="6">
        <v>1527</v>
      </c>
      <c r="H354" s="6">
        <v>1045</v>
      </c>
      <c r="I354" s="6">
        <v>2651</v>
      </c>
      <c r="J354" s="6">
        <v>3141</v>
      </c>
      <c r="K354" s="6">
        <v>14358</v>
      </c>
      <c r="L354" s="5">
        <v>224</v>
      </c>
      <c r="M354" s="6">
        <v>342573</v>
      </c>
      <c r="N354" s="6">
        <v>234440</v>
      </c>
      <c r="O354" s="6">
        <v>594736</v>
      </c>
    </row>
    <row r="355" spans="1:15" ht="11.25" customHeight="1" x14ac:dyDescent="0.2">
      <c r="A355" s="297"/>
      <c r="B355" s="298" t="s">
        <v>8</v>
      </c>
      <c r="C355" s="298"/>
      <c r="D355" s="5">
        <v>249</v>
      </c>
      <c r="E355" s="5">
        <v>440</v>
      </c>
      <c r="F355" s="5">
        <v>39</v>
      </c>
      <c r="G355" s="6">
        <v>7529</v>
      </c>
      <c r="H355" s="6">
        <v>5418</v>
      </c>
      <c r="I355" s="8">
        <v>13675</v>
      </c>
      <c r="J355" s="6">
        <v>48336</v>
      </c>
      <c r="K355" s="6">
        <v>74887</v>
      </c>
      <c r="L355" s="6">
        <v>7374</v>
      </c>
      <c r="M355" s="6">
        <v>1557012</v>
      </c>
      <c r="N355" s="6">
        <v>1175898</v>
      </c>
      <c r="O355" s="10">
        <v>2863507</v>
      </c>
    </row>
    <row r="356" spans="1:15" ht="11.25" customHeight="1" x14ac:dyDescent="0.2">
      <c r="A356" s="295" t="s">
        <v>46</v>
      </c>
      <c r="B356" s="3" t="s">
        <v>10</v>
      </c>
      <c r="C356" s="2" t="s">
        <v>11</v>
      </c>
      <c r="D356" s="5">
        <v>1</v>
      </c>
      <c r="E356" s="5">
        <v>62</v>
      </c>
      <c r="F356" s="5">
        <v>1</v>
      </c>
      <c r="G356" s="4"/>
      <c r="H356" s="5">
        <v>7</v>
      </c>
      <c r="I356" s="5">
        <v>71</v>
      </c>
      <c r="J356" s="5">
        <v>471</v>
      </c>
      <c r="K356" s="6">
        <v>29196</v>
      </c>
      <c r="L356" s="5">
        <v>471</v>
      </c>
      <c r="M356" s="4"/>
      <c r="N356" s="6">
        <v>3296</v>
      </c>
      <c r="O356" s="6">
        <v>33434</v>
      </c>
    </row>
    <row r="357" spans="1:15" ht="11.25" customHeight="1" x14ac:dyDescent="0.2">
      <c r="A357" s="296"/>
      <c r="B357" s="3" t="s">
        <v>10</v>
      </c>
      <c r="C357" s="2" t="s">
        <v>12</v>
      </c>
      <c r="D357" s="4"/>
      <c r="E357" s="5">
        <v>55</v>
      </c>
      <c r="F357" s="4"/>
      <c r="G357" s="4"/>
      <c r="H357" s="5">
        <v>5</v>
      </c>
      <c r="I357" s="5">
        <v>60</v>
      </c>
      <c r="J357" s="4"/>
      <c r="K357" s="6">
        <v>25123</v>
      </c>
      <c r="L357" s="4"/>
      <c r="M357" s="4"/>
      <c r="N357" s="6">
        <v>2284</v>
      </c>
      <c r="O357" s="6">
        <v>27407</v>
      </c>
    </row>
    <row r="358" spans="1:15" ht="11.25" customHeight="1" x14ac:dyDescent="0.2">
      <c r="A358" s="296"/>
      <c r="B358" s="3" t="s">
        <v>13</v>
      </c>
      <c r="C358" s="2" t="s">
        <v>11</v>
      </c>
      <c r="D358" s="5">
        <v>9</v>
      </c>
      <c r="E358" s="5">
        <v>328</v>
      </c>
      <c r="F358" s="5">
        <v>1</v>
      </c>
      <c r="G358" s="5">
        <v>2</v>
      </c>
      <c r="H358" s="5">
        <v>65</v>
      </c>
      <c r="I358" s="5">
        <v>405</v>
      </c>
      <c r="J358" s="6">
        <v>4216</v>
      </c>
      <c r="K358" s="6">
        <v>153649</v>
      </c>
      <c r="L358" s="5">
        <v>468</v>
      </c>
      <c r="M358" s="5">
        <v>937</v>
      </c>
      <c r="N358" s="6">
        <v>30449</v>
      </c>
      <c r="O358" s="6">
        <v>189719</v>
      </c>
    </row>
    <row r="359" spans="1:15" ht="11.25" customHeight="1" x14ac:dyDescent="0.2">
      <c r="A359" s="296"/>
      <c r="B359" s="3" t="s">
        <v>13</v>
      </c>
      <c r="C359" s="2" t="s">
        <v>12</v>
      </c>
      <c r="D359" s="5">
        <v>11</v>
      </c>
      <c r="E359" s="5">
        <v>330</v>
      </c>
      <c r="F359" s="5">
        <v>4</v>
      </c>
      <c r="G359" s="5">
        <v>1</v>
      </c>
      <c r="H359" s="5">
        <v>73</v>
      </c>
      <c r="I359" s="5">
        <v>419</v>
      </c>
      <c r="J359" s="6">
        <v>5024</v>
      </c>
      <c r="K359" s="6">
        <v>150716</v>
      </c>
      <c r="L359" s="6">
        <v>1827</v>
      </c>
      <c r="M359" s="5">
        <v>457</v>
      </c>
      <c r="N359" s="6">
        <v>33340</v>
      </c>
      <c r="O359" s="6">
        <v>191364</v>
      </c>
    </row>
    <row r="360" spans="1:15" ht="11.25" customHeight="1" x14ac:dyDescent="0.2">
      <c r="A360" s="296"/>
      <c r="B360" s="3" t="s">
        <v>14</v>
      </c>
      <c r="C360" s="2" t="s">
        <v>11</v>
      </c>
      <c r="D360" s="5">
        <v>22</v>
      </c>
      <c r="E360" s="6">
        <v>1276</v>
      </c>
      <c r="F360" s="5">
        <v>2</v>
      </c>
      <c r="G360" s="4"/>
      <c r="H360" s="5">
        <v>175</v>
      </c>
      <c r="I360" s="6">
        <v>1475</v>
      </c>
      <c r="J360" s="6">
        <v>6765</v>
      </c>
      <c r="K360" s="6">
        <v>392363</v>
      </c>
      <c r="L360" s="5">
        <v>615</v>
      </c>
      <c r="M360" s="4"/>
      <c r="N360" s="6">
        <v>53811</v>
      </c>
      <c r="O360" s="6">
        <v>453554</v>
      </c>
    </row>
    <row r="361" spans="1:15" ht="11.25" customHeight="1" x14ac:dyDescent="0.2">
      <c r="A361" s="296"/>
      <c r="B361" s="3" t="s">
        <v>14</v>
      </c>
      <c r="C361" s="2" t="s">
        <v>12</v>
      </c>
      <c r="D361" s="5">
        <v>19</v>
      </c>
      <c r="E361" s="6">
        <v>1085</v>
      </c>
      <c r="F361" s="5">
        <v>6</v>
      </c>
      <c r="G361" s="5">
        <v>6</v>
      </c>
      <c r="H361" s="5">
        <v>138</v>
      </c>
      <c r="I361" s="6">
        <v>1254</v>
      </c>
      <c r="J361" s="6">
        <v>6157</v>
      </c>
      <c r="K361" s="6">
        <v>351576</v>
      </c>
      <c r="L361" s="6">
        <v>1944</v>
      </c>
      <c r="M361" s="6">
        <v>1944</v>
      </c>
      <c r="N361" s="6">
        <v>44717</v>
      </c>
      <c r="O361" s="6">
        <v>406338</v>
      </c>
    </row>
    <row r="362" spans="1:15" ht="11.25" customHeight="1" x14ac:dyDescent="0.2">
      <c r="A362" s="296"/>
      <c r="B362" s="3" t="s">
        <v>15</v>
      </c>
      <c r="C362" s="2" t="s">
        <v>11</v>
      </c>
      <c r="D362" s="5">
        <v>5</v>
      </c>
      <c r="E362" s="5">
        <v>274</v>
      </c>
      <c r="F362" s="5">
        <v>3</v>
      </c>
      <c r="G362" s="5">
        <v>1</v>
      </c>
      <c r="H362" s="5">
        <v>42</v>
      </c>
      <c r="I362" s="5">
        <v>325</v>
      </c>
      <c r="J362" s="5">
        <v>528</v>
      </c>
      <c r="K362" s="6">
        <v>28951</v>
      </c>
      <c r="L362" s="5">
        <v>317</v>
      </c>
      <c r="M362" s="5">
        <v>106</v>
      </c>
      <c r="N362" s="6">
        <v>4438</v>
      </c>
      <c r="O362" s="6">
        <v>34340</v>
      </c>
    </row>
    <row r="363" spans="1:15" ht="11.25" customHeight="1" x14ac:dyDescent="0.2">
      <c r="A363" s="296"/>
      <c r="B363" s="3" t="s">
        <v>15</v>
      </c>
      <c r="C363" s="2" t="s">
        <v>12</v>
      </c>
      <c r="D363" s="5">
        <v>5</v>
      </c>
      <c r="E363" s="5">
        <v>168</v>
      </c>
      <c r="F363" s="5">
        <v>2</v>
      </c>
      <c r="G363" s="4"/>
      <c r="H363" s="5">
        <v>32</v>
      </c>
      <c r="I363" s="5">
        <v>207</v>
      </c>
      <c r="J363" s="5">
        <v>962</v>
      </c>
      <c r="K363" s="6">
        <v>32322</v>
      </c>
      <c r="L363" s="5">
        <v>385</v>
      </c>
      <c r="M363" s="4"/>
      <c r="N363" s="6">
        <v>6157</v>
      </c>
      <c r="O363" s="6">
        <v>39826</v>
      </c>
    </row>
    <row r="364" spans="1:15" ht="11.25" customHeight="1" x14ac:dyDescent="0.2">
      <c r="A364" s="296"/>
      <c r="B364" s="3" t="s">
        <v>16</v>
      </c>
      <c r="C364" s="2" t="s">
        <v>11</v>
      </c>
      <c r="D364" s="5">
        <v>131</v>
      </c>
      <c r="E364" s="6">
        <v>3607</v>
      </c>
      <c r="F364" s="5">
        <v>61</v>
      </c>
      <c r="G364" s="5">
        <v>8</v>
      </c>
      <c r="H364" s="5">
        <v>724</v>
      </c>
      <c r="I364" s="6">
        <v>4531</v>
      </c>
      <c r="J364" s="6">
        <v>12677</v>
      </c>
      <c r="K364" s="6">
        <v>349041</v>
      </c>
      <c r="L364" s="6">
        <v>5903</v>
      </c>
      <c r="M364" s="5">
        <v>774</v>
      </c>
      <c r="N364" s="6">
        <v>70060</v>
      </c>
      <c r="O364" s="6">
        <v>438455</v>
      </c>
    </row>
    <row r="365" spans="1:15" ht="11.25" customHeight="1" x14ac:dyDescent="0.2">
      <c r="A365" s="296"/>
      <c r="B365" s="3" t="s">
        <v>17</v>
      </c>
      <c r="C365" s="2" t="s">
        <v>12</v>
      </c>
      <c r="D365" s="5">
        <v>82</v>
      </c>
      <c r="E365" s="6">
        <v>3129</v>
      </c>
      <c r="F365" s="5">
        <v>27</v>
      </c>
      <c r="G365" s="5">
        <v>11</v>
      </c>
      <c r="H365" s="5">
        <v>625</v>
      </c>
      <c r="I365" s="6">
        <v>3874</v>
      </c>
      <c r="J365" s="6">
        <v>15840</v>
      </c>
      <c r="K365" s="6">
        <v>604422</v>
      </c>
      <c r="L365" s="6">
        <v>5216</v>
      </c>
      <c r="M365" s="6">
        <v>2125</v>
      </c>
      <c r="N365" s="6">
        <v>120730</v>
      </c>
      <c r="O365" s="6">
        <v>748333</v>
      </c>
    </row>
    <row r="366" spans="1:15" ht="11.25" customHeight="1" x14ac:dyDescent="0.2">
      <c r="A366" s="296"/>
      <c r="B366" s="3" t="s">
        <v>18</v>
      </c>
      <c r="C366" s="2" t="s">
        <v>11</v>
      </c>
      <c r="D366" s="5">
        <v>15</v>
      </c>
      <c r="E366" s="5">
        <v>817</v>
      </c>
      <c r="F366" s="5">
        <v>1</v>
      </c>
      <c r="G366" s="4"/>
      <c r="H366" s="5">
        <v>199</v>
      </c>
      <c r="I366" s="6">
        <v>1032</v>
      </c>
      <c r="J366" s="6">
        <v>2595</v>
      </c>
      <c r="K366" s="6">
        <v>141356</v>
      </c>
      <c r="L366" s="5">
        <v>173</v>
      </c>
      <c r="M366" s="4"/>
      <c r="N366" s="6">
        <v>34431</v>
      </c>
      <c r="O366" s="6">
        <v>178555</v>
      </c>
    </row>
    <row r="367" spans="1:15" ht="11.25" customHeight="1" x14ac:dyDescent="0.2">
      <c r="A367" s="296"/>
      <c r="B367" s="3" t="s">
        <v>19</v>
      </c>
      <c r="C367" s="2" t="s">
        <v>12</v>
      </c>
      <c r="D367" s="5">
        <v>19</v>
      </c>
      <c r="E367" s="6">
        <v>1892</v>
      </c>
      <c r="F367" s="5">
        <v>10</v>
      </c>
      <c r="G367" s="5">
        <v>2</v>
      </c>
      <c r="H367" s="5">
        <v>442</v>
      </c>
      <c r="I367" s="6">
        <v>2365</v>
      </c>
      <c r="J367" s="6">
        <v>4071</v>
      </c>
      <c r="K367" s="6">
        <v>405370</v>
      </c>
      <c r="L367" s="6">
        <v>2143</v>
      </c>
      <c r="M367" s="5">
        <v>429</v>
      </c>
      <c r="N367" s="6">
        <v>94701</v>
      </c>
      <c r="O367" s="6">
        <v>506714</v>
      </c>
    </row>
    <row r="368" spans="1:15" ht="11.25" customHeight="1" x14ac:dyDescent="0.2">
      <c r="A368" s="297"/>
      <c r="B368" s="298" t="s">
        <v>8</v>
      </c>
      <c r="C368" s="298"/>
      <c r="D368" s="5">
        <v>319</v>
      </c>
      <c r="E368" s="6">
        <v>13023</v>
      </c>
      <c r="F368" s="5">
        <v>118</v>
      </c>
      <c r="G368" s="5">
        <v>31</v>
      </c>
      <c r="H368" s="6">
        <v>2527</v>
      </c>
      <c r="I368" s="8">
        <v>16018</v>
      </c>
      <c r="J368" s="6">
        <v>59306</v>
      </c>
      <c r="K368" s="6">
        <v>2664085</v>
      </c>
      <c r="L368" s="6">
        <v>19462</v>
      </c>
      <c r="M368" s="6">
        <v>6772</v>
      </c>
      <c r="N368" s="6">
        <v>498414</v>
      </c>
      <c r="O368" s="10">
        <v>3248039</v>
      </c>
    </row>
    <row r="369" spans="1:15" ht="11.25" customHeight="1" x14ac:dyDescent="0.2">
      <c r="A369" s="295" t="s">
        <v>47</v>
      </c>
      <c r="B369" s="3" t="s">
        <v>10</v>
      </c>
      <c r="C369" s="2" t="s">
        <v>11</v>
      </c>
      <c r="D369" s="5">
        <v>1</v>
      </c>
      <c r="E369" s="4"/>
      <c r="F369" s="5">
        <v>53</v>
      </c>
      <c r="G369" s="4"/>
      <c r="H369" s="5">
        <v>8</v>
      </c>
      <c r="I369" s="5">
        <v>62</v>
      </c>
      <c r="J369" s="5">
        <v>435</v>
      </c>
      <c r="K369" s="4"/>
      <c r="L369" s="6">
        <v>23045</v>
      </c>
      <c r="M369" s="4"/>
      <c r="N369" s="6">
        <v>3479</v>
      </c>
      <c r="O369" s="6">
        <v>26959</v>
      </c>
    </row>
    <row r="370" spans="1:15" ht="11.25" customHeight="1" x14ac:dyDescent="0.2">
      <c r="A370" s="296"/>
      <c r="B370" s="3" t="s">
        <v>10</v>
      </c>
      <c r="C370" s="2" t="s">
        <v>12</v>
      </c>
      <c r="D370" s="4"/>
      <c r="E370" s="4"/>
      <c r="F370" s="5">
        <v>57</v>
      </c>
      <c r="G370" s="4"/>
      <c r="H370" s="5">
        <v>8</v>
      </c>
      <c r="I370" s="5">
        <v>65</v>
      </c>
      <c r="J370" s="4"/>
      <c r="K370" s="4"/>
      <c r="L370" s="6">
        <v>24041</v>
      </c>
      <c r="M370" s="4"/>
      <c r="N370" s="6">
        <v>3374</v>
      </c>
      <c r="O370" s="6">
        <v>27415</v>
      </c>
    </row>
    <row r="371" spans="1:15" ht="11.25" customHeight="1" x14ac:dyDescent="0.2">
      <c r="A371" s="296"/>
      <c r="B371" s="3" t="s">
        <v>13</v>
      </c>
      <c r="C371" s="2" t="s">
        <v>11</v>
      </c>
      <c r="D371" s="5">
        <v>26</v>
      </c>
      <c r="E371" s="5">
        <v>4</v>
      </c>
      <c r="F371" s="5">
        <v>478</v>
      </c>
      <c r="G371" s="5">
        <v>3</v>
      </c>
      <c r="H371" s="5">
        <v>174</v>
      </c>
      <c r="I371" s="5">
        <v>685</v>
      </c>
      <c r="J371" s="6">
        <v>11246</v>
      </c>
      <c r="K371" s="6">
        <v>1730</v>
      </c>
      <c r="L371" s="6">
        <v>206754</v>
      </c>
      <c r="M371" s="6">
        <v>1298</v>
      </c>
      <c r="N371" s="6">
        <v>75262</v>
      </c>
      <c r="O371" s="6">
        <v>296290</v>
      </c>
    </row>
    <row r="372" spans="1:15" ht="11.25" customHeight="1" x14ac:dyDescent="0.2">
      <c r="A372" s="296"/>
      <c r="B372" s="3" t="s">
        <v>13</v>
      </c>
      <c r="C372" s="2" t="s">
        <v>12</v>
      </c>
      <c r="D372" s="5">
        <v>13</v>
      </c>
      <c r="E372" s="5">
        <v>2</v>
      </c>
      <c r="F372" s="5">
        <v>432</v>
      </c>
      <c r="G372" s="5">
        <v>4</v>
      </c>
      <c r="H372" s="5">
        <v>175</v>
      </c>
      <c r="I372" s="5">
        <v>626</v>
      </c>
      <c r="J372" s="6">
        <v>5482</v>
      </c>
      <c r="K372" s="5">
        <v>843</v>
      </c>
      <c r="L372" s="6">
        <v>182179</v>
      </c>
      <c r="M372" s="6">
        <v>1687</v>
      </c>
      <c r="N372" s="6">
        <v>73800</v>
      </c>
      <c r="O372" s="6">
        <v>263991</v>
      </c>
    </row>
    <row r="373" spans="1:15" ht="11.25" customHeight="1" x14ac:dyDescent="0.2">
      <c r="A373" s="296"/>
      <c r="B373" s="3" t="s">
        <v>14</v>
      </c>
      <c r="C373" s="2" t="s">
        <v>11</v>
      </c>
      <c r="D373" s="5">
        <v>26</v>
      </c>
      <c r="E373" s="5">
        <v>18</v>
      </c>
      <c r="F373" s="6">
        <v>1251</v>
      </c>
      <c r="G373" s="5">
        <v>19</v>
      </c>
      <c r="H373" s="5">
        <v>728</v>
      </c>
      <c r="I373" s="6">
        <v>2042</v>
      </c>
      <c r="J373" s="6">
        <v>7382</v>
      </c>
      <c r="K373" s="6">
        <v>5111</v>
      </c>
      <c r="L373" s="6">
        <v>355194</v>
      </c>
      <c r="M373" s="6">
        <v>5395</v>
      </c>
      <c r="N373" s="6">
        <v>206700</v>
      </c>
      <c r="O373" s="6">
        <v>579782</v>
      </c>
    </row>
    <row r="374" spans="1:15" ht="11.25" customHeight="1" x14ac:dyDescent="0.2">
      <c r="A374" s="296"/>
      <c r="B374" s="3" t="s">
        <v>14</v>
      </c>
      <c r="C374" s="2" t="s">
        <v>12</v>
      </c>
      <c r="D374" s="5">
        <v>35</v>
      </c>
      <c r="E374" s="5">
        <v>14</v>
      </c>
      <c r="F374" s="6">
        <v>1174</v>
      </c>
      <c r="G374" s="5">
        <v>10</v>
      </c>
      <c r="H374" s="5">
        <v>605</v>
      </c>
      <c r="I374" s="6">
        <v>1838</v>
      </c>
      <c r="J374" s="6">
        <v>10472</v>
      </c>
      <c r="K374" s="6">
        <v>4189</v>
      </c>
      <c r="L374" s="6">
        <v>351260</v>
      </c>
      <c r="M374" s="6">
        <v>2992</v>
      </c>
      <c r="N374" s="6">
        <v>181016</v>
      </c>
      <c r="O374" s="6">
        <v>549929</v>
      </c>
    </row>
    <row r="375" spans="1:15" ht="11.25" customHeight="1" x14ac:dyDescent="0.2">
      <c r="A375" s="296"/>
      <c r="B375" s="3" t="s">
        <v>15</v>
      </c>
      <c r="C375" s="2" t="s">
        <v>11</v>
      </c>
      <c r="D375" s="5">
        <v>6</v>
      </c>
      <c r="E375" s="5">
        <v>2</v>
      </c>
      <c r="F375" s="5">
        <v>157</v>
      </c>
      <c r="G375" s="5">
        <v>5</v>
      </c>
      <c r="H375" s="5">
        <v>153</v>
      </c>
      <c r="I375" s="5">
        <v>323</v>
      </c>
      <c r="J375" s="5">
        <v>585</v>
      </c>
      <c r="K375" s="5">
        <v>195</v>
      </c>
      <c r="L375" s="6">
        <v>15317</v>
      </c>
      <c r="M375" s="5">
        <v>488</v>
      </c>
      <c r="N375" s="6">
        <v>14927</v>
      </c>
      <c r="O375" s="6">
        <v>31512</v>
      </c>
    </row>
    <row r="376" spans="1:15" ht="11.25" customHeight="1" x14ac:dyDescent="0.2">
      <c r="A376" s="296"/>
      <c r="B376" s="3" t="s">
        <v>15</v>
      </c>
      <c r="C376" s="2" t="s">
        <v>12</v>
      </c>
      <c r="D376" s="5">
        <v>5</v>
      </c>
      <c r="E376" s="5">
        <v>1</v>
      </c>
      <c r="F376" s="5">
        <v>105</v>
      </c>
      <c r="G376" s="5">
        <v>7</v>
      </c>
      <c r="H376" s="5">
        <v>115</v>
      </c>
      <c r="I376" s="5">
        <v>233</v>
      </c>
      <c r="J376" s="5">
        <v>888</v>
      </c>
      <c r="K376" s="5">
        <v>178</v>
      </c>
      <c r="L376" s="6">
        <v>18653</v>
      </c>
      <c r="M376" s="6">
        <v>1244</v>
      </c>
      <c r="N376" s="6">
        <v>20430</v>
      </c>
      <c r="O376" s="6">
        <v>41393</v>
      </c>
    </row>
    <row r="377" spans="1:15" ht="11.25" customHeight="1" x14ac:dyDescent="0.2">
      <c r="A377" s="296"/>
      <c r="B377" s="3" t="s">
        <v>16</v>
      </c>
      <c r="C377" s="2" t="s">
        <v>11</v>
      </c>
      <c r="D377" s="5">
        <v>193</v>
      </c>
      <c r="E377" s="5">
        <v>141</v>
      </c>
      <c r="F377" s="6">
        <v>2231</v>
      </c>
      <c r="G377" s="5">
        <v>42</v>
      </c>
      <c r="H377" s="6">
        <v>3582</v>
      </c>
      <c r="I377" s="6">
        <v>6189</v>
      </c>
      <c r="J377" s="6">
        <v>17245</v>
      </c>
      <c r="K377" s="6">
        <v>12599</v>
      </c>
      <c r="L377" s="6">
        <v>199343</v>
      </c>
      <c r="M377" s="6">
        <v>3753</v>
      </c>
      <c r="N377" s="6">
        <v>320057</v>
      </c>
      <c r="O377" s="6">
        <v>552997</v>
      </c>
    </row>
    <row r="378" spans="1:15" ht="11.25" customHeight="1" x14ac:dyDescent="0.2">
      <c r="A378" s="296"/>
      <c r="B378" s="3" t="s">
        <v>17</v>
      </c>
      <c r="C378" s="2" t="s">
        <v>12</v>
      </c>
      <c r="D378" s="5">
        <v>112</v>
      </c>
      <c r="E378" s="5">
        <v>54</v>
      </c>
      <c r="F378" s="6">
        <v>1708</v>
      </c>
      <c r="G378" s="5">
        <v>32</v>
      </c>
      <c r="H378" s="6">
        <v>3225</v>
      </c>
      <c r="I378" s="6">
        <v>5131</v>
      </c>
      <c r="J378" s="6">
        <v>19977</v>
      </c>
      <c r="K378" s="6">
        <v>9632</v>
      </c>
      <c r="L378" s="6">
        <v>304645</v>
      </c>
      <c r="M378" s="6">
        <v>5708</v>
      </c>
      <c r="N378" s="6">
        <v>575223</v>
      </c>
      <c r="O378" s="6">
        <v>915185</v>
      </c>
    </row>
    <row r="379" spans="1:15" ht="11.25" customHeight="1" x14ac:dyDescent="0.2">
      <c r="A379" s="296"/>
      <c r="B379" s="3" t="s">
        <v>18</v>
      </c>
      <c r="C379" s="2" t="s">
        <v>11</v>
      </c>
      <c r="D379" s="5">
        <v>16</v>
      </c>
      <c r="E379" s="5">
        <v>8</v>
      </c>
      <c r="F379" s="5">
        <v>595</v>
      </c>
      <c r="G379" s="5">
        <v>4</v>
      </c>
      <c r="H379" s="6">
        <v>1390</v>
      </c>
      <c r="I379" s="6">
        <v>2013</v>
      </c>
      <c r="J379" s="6">
        <v>2556</v>
      </c>
      <c r="K379" s="6">
        <v>1278</v>
      </c>
      <c r="L379" s="6">
        <v>95056</v>
      </c>
      <c r="M379" s="5">
        <v>639</v>
      </c>
      <c r="N379" s="6">
        <v>222065</v>
      </c>
      <c r="O379" s="6">
        <v>321594</v>
      </c>
    </row>
    <row r="380" spans="1:15" ht="11.25" customHeight="1" x14ac:dyDescent="0.2">
      <c r="A380" s="296"/>
      <c r="B380" s="3" t="s">
        <v>19</v>
      </c>
      <c r="C380" s="2" t="s">
        <v>12</v>
      </c>
      <c r="D380" s="5">
        <v>40</v>
      </c>
      <c r="E380" s="5">
        <v>24</v>
      </c>
      <c r="F380" s="6">
        <v>1207</v>
      </c>
      <c r="G380" s="5">
        <v>9</v>
      </c>
      <c r="H380" s="6">
        <v>2929</v>
      </c>
      <c r="I380" s="6">
        <v>4209</v>
      </c>
      <c r="J380" s="6">
        <v>7913</v>
      </c>
      <c r="K380" s="6">
        <v>4748</v>
      </c>
      <c r="L380" s="6">
        <v>238786</v>
      </c>
      <c r="M380" s="6">
        <v>1781</v>
      </c>
      <c r="N380" s="6">
        <v>579457</v>
      </c>
      <c r="O380" s="6">
        <v>832685</v>
      </c>
    </row>
    <row r="381" spans="1:15" ht="11.25" customHeight="1" x14ac:dyDescent="0.2">
      <c r="A381" s="297"/>
      <c r="B381" s="298" t="s">
        <v>8</v>
      </c>
      <c r="C381" s="298"/>
      <c r="D381" s="5">
        <v>473</v>
      </c>
      <c r="E381" s="5">
        <v>268</v>
      </c>
      <c r="F381" s="6">
        <v>9448</v>
      </c>
      <c r="G381" s="5">
        <v>135</v>
      </c>
      <c r="H381" s="6">
        <v>13092</v>
      </c>
      <c r="I381" s="8">
        <v>23416</v>
      </c>
      <c r="J381" s="6">
        <v>84181</v>
      </c>
      <c r="K381" s="6">
        <v>40503</v>
      </c>
      <c r="L381" s="6">
        <v>2014273</v>
      </c>
      <c r="M381" s="6">
        <v>24985</v>
      </c>
      <c r="N381" s="6">
        <v>2275790</v>
      </c>
      <c r="O381" s="10">
        <v>4439732</v>
      </c>
    </row>
    <row r="382" spans="1:15" ht="11.25" customHeight="1" x14ac:dyDescent="0.2">
      <c r="A382" s="295" t="s">
        <v>48</v>
      </c>
      <c r="B382" s="3" t="s">
        <v>10</v>
      </c>
      <c r="C382" s="2" t="s">
        <v>11</v>
      </c>
      <c r="D382" s="4"/>
      <c r="E382" s="5">
        <v>3</v>
      </c>
      <c r="F382" s="4"/>
      <c r="G382" s="4"/>
      <c r="H382" s="5">
        <v>1</v>
      </c>
      <c r="I382" s="5">
        <v>4</v>
      </c>
      <c r="J382" s="4"/>
      <c r="K382" s="6">
        <v>1383</v>
      </c>
      <c r="L382" s="4"/>
      <c r="M382" s="4"/>
      <c r="N382" s="5">
        <v>461</v>
      </c>
      <c r="O382" s="6">
        <v>1844</v>
      </c>
    </row>
    <row r="383" spans="1:15" ht="11.25" customHeight="1" x14ac:dyDescent="0.2">
      <c r="A383" s="296"/>
      <c r="B383" s="3" t="s">
        <v>10</v>
      </c>
      <c r="C383" s="2" t="s">
        <v>12</v>
      </c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1.25" customHeight="1" x14ac:dyDescent="0.2">
      <c r="A384" s="296"/>
      <c r="B384" s="3" t="s">
        <v>13</v>
      </c>
      <c r="C384" s="2" t="s">
        <v>11</v>
      </c>
      <c r="D384" s="5">
        <v>5</v>
      </c>
      <c r="E384" s="5">
        <v>324</v>
      </c>
      <c r="F384" s="5">
        <v>1</v>
      </c>
      <c r="G384" s="5">
        <v>1</v>
      </c>
      <c r="H384" s="5">
        <v>17</v>
      </c>
      <c r="I384" s="5">
        <v>348</v>
      </c>
      <c r="J384" s="6">
        <v>2292</v>
      </c>
      <c r="K384" s="6">
        <v>148551</v>
      </c>
      <c r="L384" s="5">
        <v>458</v>
      </c>
      <c r="M384" s="5">
        <v>458</v>
      </c>
      <c r="N384" s="6">
        <v>7794</v>
      </c>
      <c r="O384" s="6">
        <v>159553</v>
      </c>
    </row>
    <row r="385" spans="1:15" ht="11.25" customHeight="1" x14ac:dyDescent="0.2">
      <c r="A385" s="296"/>
      <c r="B385" s="3" t="s">
        <v>13</v>
      </c>
      <c r="C385" s="2" t="s">
        <v>12</v>
      </c>
      <c r="D385" s="5">
        <v>6</v>
      </c>
      <c r="E385" s="5">
        <v>313</v>
      </c>
      <c r="F385" s="5">
        <v>2</v>
      </c>
      <c r="G385" s="4"/>
      <c r="H385" s="5">
        <v>19</v>
      </c>
      <c r="I385" s="5">
        <v>340</v>
      </c>
      <c r="J385" s="6">
        <v>2682</v>
      </c>
      <c r="K385" s="6">
        <v>139916</v>
      </c>
      <c r="L385" s="5">
        <v>894</v>
      </c>
      <c r="M385" s="4"/>
      <c r="N385" s="6">
        <v>8493</v>
      </c>
      <c r="O385" s="6">
        <v>151985</v>
      </c>
    </row>
    <row r="386" spans="1:15" ht="11.25" customHeight="1" x14ac:dyDescent="0.2">
      <c r="A386" s="296"/>
      <c r="B386" s="3" t="s">
        <v>14</v>
      </c>
      <c r="C386" s="2" t="s">
        <v>11</v>
      </c>
      <c r="D386" s="5">
        <v>31</v>
      </c>
      <c r="E386" s="6">
        <v>1203</v>
      </c>
      <c r="F386" s="5">
        <v>10</v>
      </c>
      <c r="G386" s="5">
        <v>1</v>
      </c>
      <c r="H386" s="5">
        <v>68</v>
      </c>
      <c r="I386" s="6">
        <v>1313</v>
      </c>
      <c r="J386" s="6">
        <v>9330</v>
      </c>
      <c r="K386" s="6">
        <v>362060</v>
      </c>
      <c r="L386" s="6">
        <v>3010</v>
      </c>
      <c r="M386" s="5">
        <v>301</v>
      </c>
      <c r="N386" s="6">
        <v>20466</v>
      </c>
      <c r="O386" s="6">
        <v>395167</v>
      </c>
    </row>
    <row r="387" spans="1:15" ht="11.25" customHeight="1" x14ac:dyDescent="0.2">
      <c r="A387" s="296"/>
      <c r="B387" s="3" t="s">
        <v>14</v>
      </c>
      <c r="C387" s="2" t="s">
        <v>12</v>
      </c>
      <c r="D387" s="5">
        <v>41</v>
      </c>
      <c r="E387" s="6">
        <v>1172</v>
      </c>
      <c r="F387" s="5">
        <v>3</v>
      </c>
      <c r="G387" s="5">
        <v>1</v>
      </c>
      <c r="H387" s="5">
        <v>49</v>
      </c>
      <c r="I387" s="6">
        <v>1266</v>
      </c>
      <c r="J387" s="6">
        <v>13003</v>
      </c>
      <c r="K387" s="6">
        <v>371702</v>
      </c>
      <c r="L387" s="5">
        <v>951</v>
      </c>
      <c r="M387" s="5">
        <v>317</v>
      </c>
      <c r="N387" s="6">
        <v>15540</v>
      </c>
      <c r="O387" s="6">
        <v>401513</v>
      </c>
    </row>
    <row r="388" spans="1:15" ht="11.25" customHeight="1" x14ac:dyDescent="0.2">
      <c r="A388" s="296"/>
      <c r="B388" s="3" t="s">
        <v>15</v>
      </c>
      <c r="C388" s="2" t="s">
        <v>11</v>
      </c>
      <c r="D388" s="5">
        <v>13</v>
      </c>
      <c r="E388" s="5">
        <v>241</v>
      </c>
      <c r="F388" s="5">
        <v>2</v>
      </c>
      <c r="G388" s="5">
        <v>2</v>
      </c>
      <c r="H388" s="5">
        <v>25</v>
      </c>
      <c r="I388" s="5">
        <v>283</v>
      </c>
      <c r="J388" s="6">
        <v>1344</v>
      </c>
      <c r="K388" s="6">
        <v>24923</v>
      </c>
      <c r="L388" s="5">
        <v>207</v>
      </c>
      <c r="M388" s="5">
        <v>207</v>
      </c>
      <c r="N388" s="6">
        <v>2585</v>
      </c>
      <c r="O388" s="6">
        <v>29266</v>
      </c>
    </row>
    <row r="389" spans="1:15" ht="11.25" customHeight="1" x14ac:dyDescent="0.2">
      <c r="A389" s="296"/>
      <c r="B389" s="3" t="s">
        <v>15</v>
      </c>
      <c r="C389" s="2" t="s">
        <v>12</v>
      </c>
      <c r="D389" s="5">
        <v>8</v>
      </c>
      <c r="E389" s="5">
        <v>176</v>
      </c>
      <c r="F389" s="5">
        <v>3</v>
      </c>
      <c r="G389" s="4"/>
      <c r="H389" s="5">
        <v>8</v>
      </c>
      <c r="I389" s="5">
        <v>195</v>
      </c>
      <c r="J389" s="6">
        <v>1506</v>
      </c>
      <c r="K389" s="6">
        <v>33142</v>
      </c>
      <c r="L389" s="5">
        <v>565</v>
      </c>
      <c r="M389" s="4"/>
      <c r="N389" s="6">
        <v>1506</v>
      </c>
      <c r="O389" s="6">
        <v>36719</v>
      </c>
    </row>
    <row r="390" spans="1:15" ht="11.25" customHeight="1" x14ac:dyDescent="0.2">
      <c r="A390" s="296"/>
      <c r="B390" s="3" t="s">
        <v>16</v>
      </c>
      <c r="C390" s="2" t="s">
        <v>11</v>
      </c>
      <c r="D390" s="5">
        <v>206</v>
      </c>
      <c r="E390" s="6">
        <v>3934</v>
      </c>
      <c r="F390" s="5">
        <v>157</v>
      </c>
      <c r="G390" s="5">
        <v>5</v>
      </c>
      <c r="H390" s="5">
        <v>402</v>
      </c>
      <c r="I390" s="6">
        <v>4704</v>
      </c>
      <c r="J390" s="6">
        <v>19511</v>
      </c>
      <c r="K390" s="6">
        <v>372599</v>
      </c>
      <c r="L390" s="6">
        <v>14870</v>
      </c>
      <c r="M390" s="5">
        <v>474</v>
      </c>
      <c r="N390" s="6">
        <v>38074</v>
      </c>
      <c r="O390" s="6">
        <v>445528</v>
      </c>
    </row>
    <row r="391" spans="1:15" ht="11.25" customHeight="1" x14ac:dyDescent="0.2">
      <c r="A391" s="296"/>
      <c r="B391" s="3" t="s">
        <v>17</v>
      </c>
      <c r="C391" s="2" t="s">
        <v>12</v>
      </c>
      <c r="D391" s="5">
        <v>101</v>
      </c>
      <c r="E391" s="6">
        <v>2955</v>
      </c>
      <c r="F391" s="5">
        <v>37</v>
      </c>
      <c r="G391" s="5">
        <v>9</v>
      </c>
      <c r="H391" s="5">
        <v>627</v>
      </c>
      <c r="I391" s="6">
        <v>3729</v>
      </c>
      <c r="J391" s="6">
        <v>19096</v>
      </c>
      <c r="K391" s="6">
        <v>558688</v>
      </c>
      <c r="L391" s="6">
        <v>6995</v>
      </c>
      <c r="M391" s="6">
        <v>1702</v>
      </c>
      <c r="N391" s="6">
        <v>118544</v>
      </c>
      <c r="O391" s="6">
        <v>705025</v>
      </c>
    </row>
    <row r="392" spans="1:15" ht="11.25" customHeight="1" x14ac:dyDescent="0.2">
      <c r="A392" s="296"/>
      <c r="B392" s="3" t="s">
        <v>18</v>
      </c>
      <c r="C392" s="2" t="s">
        <v>11</v>
      </c>
      <c r="D392" s="5">
        <v>25</v>
      </c>
      <c r="E392" s="6">
        <v>1230</v>
      </c>
      <c r="F392" s="5">
        <v>11</v>
      </c>
      <c r="G392" s="5">
        <v>2</v>
      </c>
      <c r="H392" s="5">
        <v>93</v>
      </c>
      <c r="I392" s="6">
        <v>1361</v>
      </c>
      <c r="J392" s="6">
        <v>4234</v>
      </c>
      <c r="K392" s="6">
        <v>208293</v>
      </c>
      <c r="L392" s="6">
        <v>1863</v>
      </c>
      <c r="M392" s="5">
        <v>339</v>
      </c>
      <c r="N392" s="6">
        <v>15749</v>
      </c>
      <c r="O392" s="6">
        <v>230478</v>
      </c>
    </row>
    <row r="393" spans="1:15" ht="11.25" customHeight="1" x14ac:dyDescent="0.2">
      <c r="A393" s="296"/>
      <c r="B393" s="3" t="s">
        <v>19</v>
      </c>
      <c r="C393" s="2" t="s">
        <v>12</v>
      </c>
      <c r="D393" s="5">
        <v>44</v>
      </c>
      <c r="E393" s="6">
        <v>2700</v>
      </c>
      <c r="F393" s="5">
        <v>6</v>
      </c>
      <c r="G393" s="5">
        <v>3</v>
      </c>
      <c r="H393" s="5">
        <v>289</v>
      </c>
      <c r="I393" s="6">
        <v>3042</v>
      </c>
      <c r="J393" s="6">
        <v>9227</v>
      </c>
      <c r="K393" s="6">
        <v>566202</v>
      </c>
      <c r="L393" s="6">
        <v>1258</v>
      </c>
      <c r="M393" s="5">
        <v>629</v>
      </c>
      <c r="N393" s="6">
        <v>60605</v>
      </c>
      <c r="O393" s="6">
        <v>637921</v>
      </c>
    </row>
    <row r="394" spans="1:15" ht="11.25" customHeight="1" x14ac:dyDescent="0.2">
      <c r="A394" s="297"/>
      <c r="B394" s="298" t="s">
        <v>8</v>
      </c>
      <c r="C394" s="298"/>
      <c r="D394" s="5">
        <v>480</v>
      </c>
      <c r="E394" s="6">
        <v>14251</v>
      </c>
      <c r="F394" s="5">
        <v>232</v>
      </c>
      <c r="G394" s="5">
        <v>24</v>
      </c>
      <c r="H394" s="6">
        <v>1598</v>
      </c>
      <c r="I394" s="8">
        <v>16585</v>
      </c>
      <c r="J394" s="6">
        <v>82225</v>
      </c>
      <c r="K394" s="6">
        <v>2787459</v>
      </c>
      <c r="L394" s="6">
        <v>31071</v>
      </c>
      <c r="M394" s="6">
        <v>4427</v>
      </c>
      <c r="N394" s="6">
        <v>289817</v>
      </c>
      <c r="O394" s="10">
        <v>3194999</v>
      </c>
    </row>
    <row r="395" spans="1:15" ht="11.25" customHeight="1" x14ac:dyDescent="0.2">
      <c r="A395" s="295" t="s">
        <v>49</v>
      </c>
      <c r="B395" s="3" t="s">
        <v>10</v>
      </c>
      <c r="C395" s="2" t="s">
        <v>11</v>
      </c>
      <c r="D395" s="4"/>
      <c r="E395" s="4"/>
      <c r="F395" s="5">
        <v>1</v>
      </c>
      <c r="G395" s="5">
        <v>3</v>
      </c>
      <c r="H395" s="5">
        <v>34</v>
      </c>
      <c r="I395" s="5">
        <v>38</v>
      </c>
      <c r="J395" s="4"/>
      <c r="K395" s="4"/>
      <c r="L395" s="5">
        <v>438</v>
      </c>
      <c r="M395" s="6">
        <v>1315</v>
      </c>
      <c r="N395" s="6">
        <v>14902</v>
      </c>
      <c r="O395" s="6">
        <v>16655</v>
      </c>
    </row>
    <row r="396" spans="1:15" ht="11.25" customHeight="1" x14ac:dyDescent="0.2">
      <c r="A396" s="296"/>
      <c r="B396" s="3" t="s">
        <v>10</v>
      </c>
      <c r="C396" s="2" t="s">
        <v>12</v>
      </c>
      <c r="D396" s="5">
        <v>1</v>
      </c>
      <c r="E396" s="4"/>
      <c r="F396" s="5">
        <v>1</v>
      </c>
      <c r="G396" s="5">
        <v>12</v>
      </c>
      <c r="H396" s="5">
        <v>41</v>
      </c>
      <c r="I396" s="5">
        <v>55</v>
      </c>
      <c r="J396" s="5">
        <v>425</v>
      </c>
      <c r="K396" s="4"/>
      <c r="L396" s="5">
        <v>425</v>
      </c>
      <c r="M396" s="6">
        <v>5102</v>
      </c>
      <c r="N396" s="6">
        <v>17431</v>
      </c>
      <c r="O396" s="6">
        <v>23383</v>
      </c>
    </row>
    <row r="397" spans="1:15" ht="11.25" customHeight="1" x14ac:dyDescent="0.2">
      <c r="A397" s="296"/>
      <c r="B397" s="3" t="s">
        <v>13</v>
      </c>
      <c r="C397" s="2" t="s">
        <v>11</v>
      </c>
      <c r="D397" s="5">
        <v>3</v>
      </c>
      <c r="E397" s="5">
        <v>2</v>
      </c>
      <c r="F397" s="5">
        <v>2</v>
      </c>
      <c r="G397" s="5">
        <v>226</v>
      </c>
      <c r="H397" s="5">
        <v>244</v>
      </c>
      <c r="I397" s="5">
        <v>477</v>
      </c>
      <c r="J397" s="6">
        <v>1308</v>
      </c>
      <c r="K397" s="5">
        <v>872</v>
      </c>
      <c r="L397" s="5">
        <v>872</v>
      </c>
      <c r="M397" s="6">
        <v>98536</v>
      </c>
      <c r="N397" s="6">
        <v>106384</v>
      </c>
      <c r="O397" s="6">
        <v>207972</v>
      </c>
    </row>
    <row r="398" spans="1:15" ht="11.25" customHeight="1" x14ac:dyDescent="0.2">
      <c r="A398" s="296"/>
      <c r="B398" s="3" t="s">
        <v>13</v>
      </c>
      <c r="C398" s="2" t="s">
        <v>12</v>
      </c>
      <c r="D398" s="5">
        <v>4</v>
      </c>
      <c r="E398" s="4"/>
      <c r="F398" s="5">
        <v>3</v>
      </c>
      <c r="G398" s="5">
        <v>211</v>
      </c>
      <c r="H398" s="5">
        <v>228</v>
      </c>
      <c r="I398" s="5">
        <v>446</v>
      </c>
      <c r="J398" s="6">
        <v>1700</v>
      </c>
      <c r="K398" s="4"/>
      <c r="L398" s="6">
        <v>1275</v>
      </c>
      <c r="M398" s="6">
        <v>89693</v>
      </c>
      <c r="N398" s="6">
        <v>96919</v>
      </c>
      <c r="O398" s="6">
        <v>189587</v>
      </c>
    </row>
    <row r="399" spans="1:15" ht="11.25" customHeight="1" x14ac:dyDescent="0.2">
      <c r="A399" s="296"/>
      <c r="B399" s="3" t="s">
        <v>14</v>
      </c>
      <c r="C399" s="2" t="s">
        <v>11</v>
      </c>
      <c r="D399" s="5">
        <v>2</v>
      </c>
      <c r="E399" s="5">
        <v>2</v>
      </c>
      <c r="F399" s="5">
        <v>7</v>
      </c>
      <c r="G399" s="5">
        <v>865</v>
      </c>
      <c r="H399" s="5">
        <v>730</v>
      </c>
      <c r="I399" s="6">
        <v>1606</v>
      </c>
      <c r="J399" s="5">
        <v>572</v>
      </c>
      <c r="K399" s="5">
        <v>572</v>
      </c>
      <c r="L399" s="6">
        <v>2003</v>
      </c>
      <c r="M399" s="6">
        <v>247563</v>
      </c>
      <c r="N399" s="6">
        <v>208926</v>
      </c>
      <c r="O399" s="6">
        <v>459636</v>
      </c>
    </row>
    <row r="400" spans="1:15" ht="11.25" customHeight="1" x14ac:dyDescent="0.2">
      <c r="A400" s="296"/>
      <c r="B400" s="3" t="s">
        <v>14</v>
      </c>
      <c r="C400" s="2" t="s">
        <v>12</v>
      </c>
      <c r="D400" s="5">
        <v>9</v>
      </c>
      <c r="E400" s="5">
        <v>2</v>
      </c>
      <c r="F400" s="5">
        <v>5</v>
      </c>
      <c r="G400" s="5">
        <v>838</v>
      </c>
      <c r="H400" s="5">
        <v>712</v>
      </c>
      <c r="I400" s="6">
        <v>1566</v>
      </c>
      <c r="J400" s="6">
        <v>2714</v>
      </c>
      <c r="K400" s="5">
        <v>603</v>
      </c>
      <c r="L400" s="6">
        <v>1508</v>
      </c>
      <c r="M400" s="6">
        <v>252735</v>
      </c>
      <c r="N400" s="6">
        <v>214734</v>
      </c>
      <c r="O400" s="6">
        <v>472294</v>
      </c>
    </row>
    <row r="401" spans="1:15" ht="11.25" customHeight="1" x14ac:dyDescent="0.2">
      <c r="A401" s="296"/>
      <c r="B401" s="3" t="s">
        <v>15</v>
      </c>
      <c r="C401" s="2" t="s">
        <v>11</v>
      </c>
      <c r="D401" s="5">
        <v>2</v>
      </c>
      <c r="E401" s="5">
        <v>1</v>
      </c>
      <c r="F401" s="4"/>
      <c r="G401" s="5">
        <v>128</v>
      </c>
      <c r="H401" s="5">
        <v>147</v>
      </c>
      <c r="I401" s="5">
        <v>278</v>
      </c>
      <c r="J401" s="5">
        <v>197</v>
      </c>
      <c r="K401" s="5">
        <v>98</v>
      </c>
      <c r="L401" s="4"/>
      <c r="M401" s="6">
        <v>12588</v>
      </c>
      <c r="N401" s="6">
        <v>14456</v>
      </c>
      <c r="O401" s="6">
        <v>27339</v>
      </c>
    </row>
    <row r="402" spans="1:15" ht="11.25" customHeight="1" x14ac:dyDescent="0.2">
      <c r="A402" s="296"/>
      <c r="B402" s="3" t="s">
        <v>15</v>
      </c>
      <c r="C402" s="2" t="s">
        <v>12</v>
      </c>
      <c r="D402" s="4"/>
      <c r="E402" s="5">
        <v>2</v>
      </c>
      <c r="F402" s="4"/>
      <c r="G402" s="5">
        <v>100</v>
      </c>
      <c r="H402" s="5">
        <v>107</v>
      </c>
      <c r="I402" s="5">
        <v>209</v>
      </c>
      <c r="J402" s="4"/>
      <c r="K402" s="5">
        <v>358</v>
      </c>
      <c r="L402" s="4"/>
      <c r="M402" s="6">
        <v>17907</v>
      </c>
      <c r="N402" s="6">
        <v>19160</v>
      </c>
      <c r="O402" s="6">
        <v>37425</v>
      </c>
    </row>
    <row r="403" spans="1:15" ht="11.25" customHeight="1" x14ac:dyDescent="0.2">
      <c r="A403" s="296"/>
      <c r="B403" s="3" t="s">
        <v>16</v>
      </c>
      <c r="C403" s="2" t="s">
        <v>11</v>
      </c>
      <c r="D403" s="5">
        <v>42</v>
      </c>
      <c r="E403" s="5">
        <v>55</v>
      </c>
      <c r="F403" s="5">
        <v>7</v>
      </c>
      <c r="G403" s="6">
        <v>2541</v>
      </c>
      <c r="H403" s="6">
        <v>2295</v>
      </c>
      <c r="I403" s="6">
        <v>4940</v>
      </c>
      <c r="J403" s="6">
        <v>3783</v>
      </c>
      <c r="K403" s="6">
        <v>4954</v>
      </c>
      <c r="L403" s="5">
        <v>630</v>
      </c>
      <c r="M403" s="6">
        <v>228859</v>
      </c>
      <c r="N403" s="6">
        <v>206702</v>
      </c>
      <c r="O403" s="6">
        <v>444928</v>
      </c>
    </row>
    <row r="404" spans="1:15" ht="11.25" customHeight="1" x14ac:dyDescent="0.2">
      <c r="A404" s="296"/>
      <c r="B404" s="3" t="s">
        <v>17</v>
      </c>
      <c r="C404" s="2" t="s">
        <v>12</v>
      </c>
      <c r="D404" s="5">
        <v>19</v>
      </c>
      <c r="E404" s="5">
        <v>20</v>
      </c>
      <c r="F404" s="5">
        <v>6</v>
      </c>
      <c r="G404" s="6">
        <v>1941</v>
      </c>
      <c r="H404" s="6">
        <v>1837</v>
      </c>
      <c r="I404" s="6">
        <v>3823</v>
      </c>
      <c r="J404" s="6">
        <v>3416</v>
      </c>
      <c r="K404" s="6">
        <v>3596</v>
      </c>
      <c r="L404" s="6">
        <v>1079</v>
      </c>
      <c r="M404" s="6">
        <v>348973</v>
      </c>
      <c r="N404" s="6">
        <v>330275</v>
      </c>
      <c r="O404" s="6">
        <v>687339</v>
      </c>
    </row>
    <row r="405" spans="1:15" ht="11.25" customHeight="1" x14ac:dyDescent="0.2">
      <c r="A405" s="296"/>
      <c r="B405" s="3" t="s">
        <v>18</v>
      </c>
      <c r="C405" s="2" t="s">
        <v>11</v>
      </c>
      <c r="D405" s="5">
        <v>2</v>
      </c>
      <c r="E405" s="5">
        <v>10</v>
      </c>
      <c r="F405" s="5">
        <v>2</v>
      </c>
      <c r="G405" s="5">
        <v>733</v>
      </c>
      <c r="H405" s="5">
        <v>742</v>
      </c>
      <c r="I405" s="6">
        <v>1489</v>
      </c>
      <c r="J405" s="5">
        <v>322</v>
      </c>
      <c r="K405" s="6">
        <v>1610</v>
      </c>
      <c r="L405" s="5">
        <v>322</v>
      </c>
      <c r="M405" s="6">
        <v>118040</v>
      </c>
      <c r="N405" s="6">
        <v>119489</v>
      </c>
      <c r="O405" s="6">
        <v>239783</v>
      </c>
    </row>
    <row r="406" spans="1:15" ht="11.25" customHeight="1" x14ac:dyDescent="0.2">
      <c r="A406" s="296"/>
      <c r="B406" s="3" t="s">
        <v>19</v>
      </c>
      <c r="C406" s="2" t="s">
        <v>12</v>
      </c>
      <c r="D406" s="5">
        <v>5</v>
      </c>
      <c r="E406" s="5">
        <v>18</v>
      </c>
      <c r="F406" s="5">
        <v>4</v>
      </c>
      <c r="G406" s="6">
        <v>1697</v>
      </c>
      <c r="H406" s="6">
        <v>1668</v>
      </c>
      <c r="I406" s="6">
        <v>3392</v>
      </c>
      <c r="J406" s="5">
        <v>997</v>
      </c>
      <c r="K406" s="6">
        <v>3590</v>
      </c>
      <c r="L406" s="5">
        <v>798</v>
      </c>
      <c r="M406" s="6">
        <v>338411</v>
      </c>
      <c r="N406" s="6">
        <v>332628</v>
      </c>
      <c r="O406" s="6">
        <v>676424</v>
      </c>
    </row>
    <row r="407" spans="1:15" ht="11.25" customHeight="1" x14ac:dyDescent="0.2">
      <c r="A407" s="297"/>
      <c r="B407" s="298" t="s">
        <v>8</v>
      </c>
      <c r="C407" s="298"/>
      <c r="D407" s="5">
        <v>89</v>
      </c>
      <c r="E407" s="5">
        <v>112</v>
      </c>
      <c r="F407" s="5">
        <v>38</v>
      </c>
      <c r="G407" s="6">
        <v>9295</v>
      </c>
      <c r="H407" s="6">
        <v>8785</v>
      </c>
      <c r="I407" s="8">
        <v>18319</v>
      </c>
      <c r="J407" s="6">
        <v>15434</v>
      </c>
      <c r="K407" s="6">
        <v>16253</v>
      </c>
      <c r="L407" s="6">
        <v>9350</v>
      </c>
      <c r="M407" s="6">
        <v>1759722</v>
      </c>
      <c r="N407" s="6">
        <v>1682006</v>
      </c>
      <c r="O407" s="10">
        <v>3482765</v>
      </c>
    </row>
    <row r="408" spans="1:15" ht="11.25" customHeight="1" x14ac:dyDescent="0.2">
      <c r="A408" s="295" t="s">
        <v>50</v>
      </c>
      <c r="B408" s="3" t="s">
        <v>10</v>
      </c>
      <c r="C408" s="2" t="s">
        <v>11</v>
      </c>
      <c r="D408" s="5">
        <v>79</v>
      </c>
      <c r="E408" s="4"/>
      <c r="F408" s="5">
        <v>2</v>
      </c>
      <c r="G408" s="4"/>
      <c r="H408" s="5">
        <v>106</v>
      </c>
      <c r="I408" s="5">
        <v>187</v>
      </c>
      <c r="J408" s="6">
        <v>34351</v>
      </c>
      <c r="K408" s="4"/>
      <c r="L408" s="5">
        <v>870</v>
      </c>
      <c r="M408" s="4"/>
      <c r="N408" s="6">
        <v>46091</v>
      </c>
      <c r="O408" s="6">
        <v>81312</v>
      </c>
    </row>
    <row r="409" spans="1:15" ht="11.25" customHeight="1" x14ac:dyDescent="0.2">
      <c r="A409" s="296"/>
      <c r="B409" s="3" t="s">
        <v>10</v>
      </c>
      <c r="C409" s="2" t="s">
        <v>12</v>
      </c>
      <c r="D409" s="5">
        <v>100</v>
      </c>
      <c r="E409" s="4"/>
      <c r="F409" s="5">
        <v>1</v>
      </c>
      <c r="G409" s="4"/>
      <c r="H409" s="5">
        <v>100</v>
      </c>
      <c r="I409" s="5">
        <v>201</v>
      </c>
      <c r="J409" s="6">
        <v>42177</v>
      </c>
      <c r="K409" s="4"/>
      <c r="L409" s="5">
        <v>422</v>
      </c>
      <c r="M409" s="4"/>
      <c r="N409" s="6">
        <v>42177</v>
      </c>
      <c r="O409" s="6">
        <v>84776</v>
      </c>
    </row>
    <row r="410" spans="1:15" ht="11.25" customHeight="1" x14ac:dyDescent="0.2">
      <c r="A410" s="296"/>
      <c r="B410" s="3" t="s">
        <v>13</v>
      </c>
      <c r="C410" s="2" t="s">
        <v>11</v>
      </c>
      <c r="D410" s="5">
        <v>520</v>
      </c>
      <c r="E410" s="5">
        <v>8</v>
      </c>
      <c r="F410" s="5">
        <v>10</v>
      </c>
      <c r="G410" s="5">
        <v>1</v>
      </c>
      <c r="H410" s="5">
        <v>548</v>
      </c>
      <c r="I410" s="6">
        <v>1087</v>
      </c>
      <c r="J410" s="6">
        <v>224921</v>
      </c>
      <c r="K410" s="6">
        <v>3460</v>
      </c>
      <c r="L410" s="6">
        <v>4325</v>
      </c>
      <c r="M410" s="5">
        <v>433</v>
      </c>
      <c r="N410" s="6">
        <v>237032</v>
      </c>
      <c r="O410" s="6">
        <v>470171</v>
      </c>
    </row>
    <row r="411" spans="1:15" ht="11.25" customHeight="1" x14ac:dyDescent="0.2">
      <c r="A411" s="296"/>
      <c r="B411" s="3" t="s">
        <v>13</v>
      </c>
      <c r="C411" s="2" t="s">
        <v>12</v>
      </c>
      <c r="D411" s="5">
        <v>542</v>
      </c>
      <c r="E411" s="5">
        <v>9</v>
      </c>
      <c r="F411" s="5">
        <v>5</v>
      </c>
      <c r="G411" s="5">
        <v>2</v>
      </c>
      <c r="H411" s="5">
        <v>484</v>
      </c>
      <c r="I411" s="6">
        <v>1042</v>
      </c>
      <c r="J411" s="6">
        <v>228568</v>
      </c>
      <c r="K411" s="6">
        <v>3795</v>
      </c>
      <c r="L411" s="6">
        <v>2109</v>
      </c>
      <c r="M411" s="5">
        <v>843</v>
      </c>
      <c r="N411" s="6">
        <v>204109</v>
      </c>
      <c r="O411" s="6">
        <v>439424</v>
      </c>
    </row>
    <row r="412" spans="1:15" ht="11.25" customHeight="1" x14ac:dyDescent="0.2">
      <c r="A412" s="296"/>
      <c r="B412" s="3" t="s">
        <v>14</v>
      </c>
      <c r="C412" s="2" t="s">
        <v>11</v>
      </c>
      <c r="D412" s="6">
        <v>1747</v>
      </c>
      <c r="E412" s="5">
        <v>27</v>
      </c>
      <c r="F412" s="5">
        <v>23</v>
      </c>
      <c r="G412" s="5">
        <v>5</v>
      </c>
      <c r="H412" s="6">
        <v>1692</v>
      </c>
      <c r="I412" s="6">
        <v>3494</v>
      </c>
      <c r="J412" s="6">
        <v>496023</v>
      </c>
      <c r="K412" s="6">
        <v>7666</v>
      </c>
      <c r="L412" s="6">
        <v>6530</v>
      </c>
      <c r="M412" s="6">
        <v>1420</v>
      </c>
      <c r="N412" s="6">
        <v>480407</v>
      </c>
      <c r="O412" s="6">
        <v>992046</v>
      </c>
    </row>
    <row r="413" spans="1:15" ht="11.25" customHeight="1" x14ac:dyDescent="0.2">
      <c r="A413" s="296"/>
      <c r="B413" s="3" t="s">
        <v>14</v>
      </c>
      <c r="C413" s="2" t="s">
        <v>12</v>
      </c>
      <c r="D413" s="6">
        <v>1557</v>
      </c>
      <c r="E413" s="5">
        <v>34</v>
      </c>
      <c r="F413" s="5">
        <v>14</v>
      </c>
      <c r="G413" s="5">
        <v>3</v>
      </c>
      <c r="H413" s="6">
        <v>1555</v>
      </c>
      <c r="I413" s="6">
        <v>3163</v>
      </c>
      <c r="J413" s="6">
        <v>465854</v>
      </c>
      <c r="K413" s="6">
        <v>10173</v>
      </c>
      <c r="L413" s="6">
        <v>4189</v>
      </c>
      <c r="M413" s="5">
        <v>898</v>
      </c>
      <c r="N413" s="6">
        <v>465255</v>
      </c>
      <c r="O413" s="6">
        <v>946369</v>
      </c>
    </row>
    <row r="414" spans="1:15" ht="11.25" customHeight="1" x14ac:dyDescent="0.2">
      <c r="A414" s="296"/>
      <c r="B414" s="3" t="s">
        <v>15</v>
      </c>
      <c r="C414" s="2" t="s">
        <v>11</v>
      </c>
      <c r="D414" s="5">
        <v>301</v>
      </c>
      <c r="E414" s="5">
        <v>8</v>
      </c>
      <c r="F414" s="5">
        <v>5</v>
      </c>
      <c r="G414" s="4"/>
      <c r="H414" s="5">
        <v>302</v>
      </c>
      <c r="I414" s="5">
        <v>616</v>
      </c>
      <c r="J414" s="6">
        <v>29366</v>
      </c>
      <c r="K414" s="5">
        <v>780</v>
      </c>
      <c r="L414" s="5">
        <v>488</v>
      </c>
      <c r="M414" s="4"/>
      <c r="N414" s="6">
        <v>29464</v>
      </c>
      <c r="O414" s="6">
        <v>60098</v>
      </c>
    </row>
    <row r="415" spans="1:15" ht="11.25" customHeight="1" x14ac:dyDescent="0.2">
      <c r="A415" s="296"/>
      <c r="B415" s="3" t="s">
        <v>15</v>
      </c>
      <c r="C415" s="2" t="s">
        <v>12</v>
      </c>
      <c r="D415" s="5">
        <v>208</v>
      </c>
      <c r="E415" s="5">
        <v>6</v>
      </c>
      <c r="F415" s="5">
        <v>1</v>
      </c>
      <c r="G415" s="4"/>
      <c r="H415" s="5">
        <v>216</v>
      </c>
      <c r="I415" s="5">
        <v>431</v>
      </c>
      <c r="J415" s="6">
        <v>36951</v>
      </c>
      <c r="K415" s="6">
        <v>1066</v>
      </c>
      <c r="L415" s="5">
        <v>178</v>
      </c>
      <c r="M415" s="4"/>
      <c r="N415" s="6">
        <v>38372</v>
      </c>
      <c r="O415" s="6">
        <v>76567</v>
      </c>
    </row>
    <row r="416" spans="1:15" ht="11.25" customHeight="1" x14ac:dyDescent="0.2">
      <c r="A416" s="296"/>
      <c r="B416" s="3" t="s">
        <v>16</v>
      </c>
      <c r="C416" s="2" t="s">
        <v>11</v>
      </c>
      <c r="D416" s="6">
        <v>4399</v>
      </c>
      <c r="E416" s="5">
        <v>248</v>
      </c>
      <c r="F416" s="5">
        <v>94</v>
      </c>
      <c r="G416" s="5">
        <v>23</v>
      </c>
      <c r="H416" s="6">
        <v>5624</v>
      </c>
      <c r="I416" s="6">
        <v>10388</v>
      </c>
      <c r="J416" s="6">
        <v>393057</v>
      </c>
      <c r="K416" s="6">
        <v>22159</v>
      </c>
      <c r="L416" s="6">
        <v>8399</v>
      </c>
      <c r="M416" s="6">
        <v>2055</v>
      </c>
      <c r="N416" s="6">
        <v>502513</v>
      </c>
      <c r="O416" s="6">
        <v>928183</v>
      </c>
    </row>
    <row r="417" spans="1:15" ht="11.25" customHeight="1" x14ac:dyDescent="0.2">
      <c r="A417" s="296"/>
      <c r="B417" s="3" t="s">
        <v>17</v>
      </c>
      <c r="C417" s="2" t="s">
        <v>12</v>
      </c>
      <c r="D417" s="6">
        <v>3791</v>
      </c>
      <c r="E417" s="5">
        <v>107</v>
      </c>
      <c r="F417" s="5">
        <v>66</v>
      </c>
      <c r="G417" s="5">
        <v>20</v>
      </c>
      <c r="H417" s="6">
        <v>4810</v>
      </c>
      <c r="I417" s="6">
        <v>8794</v>
      </c>
      <c r="J417" s="6">
        <v>676176</v>
      </c>
      <c r="K417" s="6">
        <v>19085</v>
      </c>
      <c r="L417" s="6">
        <v>11772</v>
      </c>
      <c r="M417" s="6">
        <v>3567</v>
      </c>
      <c r="N417" s="6">
        <v>857929</v>
      </c>
      <c r="O417" s="6">
        <v>1568529</v>
      </c>
    </row>
    <row r="418" spans="1:15" ht="11.25" customHeight="1" x14ac:dyDescent="0.2">
      <c r="A418" s="296"/>
      <c r="B418" s="3" t="s">
        <v>18</v>
      </c>
      <c r="C418" s="2" t="s">
        <v>11</v>
      </c>
      <c r="D418" s="6">
        <v>1442</v>
      </c>
      <c r="E418" s="5">
        <v>29</v>
      </c>
      <c r="F418" s="5">
        <v>5</v>
      </c>
      <c r="G418" s="5">
        <v>1</v>
      </c>
      <c r="H418" s="6">
        <v>1857</v>
      </c>
      <c r="I418" s="6">
        <v>3334</v>
      </c>
      <c r="J418" s="6">
        <v>230372</v>
      </c>
      <c r="K418" s="6">
        <v>4633</v>
      </c>
      <c r="L418" s="5">
        <v>799</v>
      </c>
      <c r="M418" s="5">
        <v>160</v>
      </c>
      <c r="N418" s="6">
        <v>296672</v>
      </c>
      <c r="O418" s="6">
        <v>532636</v>
      </c>
    </row>
    <row r="419" spans="1:15" ht="11.25" customHeight="1" x14ac:dyDescent="0.2">
      <c r="A419" s="296"/>
      <c r="B419" s="3" t="s">
        <v>19</v>
      </c>
      <c r="C419" s="2" t="s">
        <v>12</v>
      </c>
      <c r="D419" s="6">
        <v>3465</v>
      </c>
      <c r="E419" s="5">
        <v>72</v>
      </c>
      <c r="F419" s="5">
        <v>22</v>
      </c>
      <c r="G419" s="5">
        <v>4</v>
      </c>
      <c r="H419" s="6">
        <v>4048</v>
      </c>
      <c r="I419" s="6">
        <v>7611</v>
      </c>
      <c r="J419" s="6">
        <v>685496</v>
      </c>
      <c r="K419" s="6">
        <v>14244</v>
      </c>
      <c r="L419" s="6">
        <v>4352</v>
      </c>
      <c r="M419" s="5">
        <v>791</v>
      </c>
      <c r="N419" s="6">
        <v>800833</v>
      </c>
      <c r="O419" s="6">
        <v>1505716</v>
      </c>
    </row>
    <row r="420" spans="1:15" ht="11.25" customHeight="1" x14ac:dyDescent="0.2">
      <c r="A420" s="297"/>
      <c r="B420" s="298" t="s">
        <v>8</v>
      </c>
      <c r="C420" s="298"/>
      <c r="D420" s="6">
        <v>18151</v>
      </c>
      <c r="E420" s="5">
        <v>548</v>
      </c>
      <c r="F420" s="5">
        <v>248</v>
      </c>
      <c r="G420" s="5">
        <v>59</v>
      </c>
      <c r="H420" s="6">
        <v>21342</v>
      </c>
      <c r="I420" s="8">
        <v>40348</v>
      </c>
      <c r="J420" s="6">
        <v>3543312</v>
      </c>
      <c r="K420" s="6">
        <v>87061</v>
      </c>
      <c r="L420" s="6">
        <v>44433</v>
      </c>
      <c r="M420" s="6">
        <v>10167</v>
      </c>
      <c r="N420" s="6">
        <v>4000854</v>
      </c>
      <c r="O420" s="10">
        <v>7685827</v>
      </c>
    </row>
    <row r="421" spans="1:15" ht="11.25" customHeight="1" x14ac:dyDescent="0.2">
      <c r="A421" s="295" t="s">
        <v>51</v>
      </c>
      <c r="B421" s="3" t="s">
        <v>10</v>
      </c>
      <c r="C421" s="2" t="s">
        <v>11</v>
      </c>
      <c r="D421" s="5">
        <v>2</v>
      </c>
      <c r="E421" s="4"/>
      <c r="F421" s="4"/>
      <c r="G421" s="5">
        <v>22</v>
      </c>
      <c r="H421" s="5">
        <v>32</v>
      </c>
      <c r="I421" s="5">
        <v>56</v>
      </c>
      <c r="J421" s="5">
        <v>925</v>
      </c>
      <c r="K421" s="4"/>
      <c r="L421" s="4"/>
      <c r="M421" s="6">
        <v>10178</v>
      </c>
      <c r="N421" s="6">
        <v>14805</v>
      </c>
      <c r="O421" s="6">
        <v>25908</v>
      </c>
    </row>
    <row r="422" spans="1:15" ht="11.25" customHeight="1" x14ac:dyDescent="0.2">
      <c r="A422" s="296"/>
      <c r="B422" s="3" t="s">
        <v>10</v>
      </c>
      <c r="C422" s="2" t="s">
        <v>12</v>
      </c>
      <c r="D422" s="5">
        <v>1</v>
      </c>
      <c r="E422" s="5">
        <v>2</v>
      </c>
      <c r="F422" s="4"/>
      <c r="G422" s="5">
        <v>15</v>
      </c>
      <c r="H422" s="5">
        <v>21</v>
      </c>
      <c r="I422" s="5">
        <v>39</v>
      </c>
      <c r="J422" s="5">
        <v>449</v>
      </c>
      <c r="K422" s="5">
        <v>898</v>
      </c>
      <c r="L422" s="4"/>
      <c r="M422" s="6">
        <v>6731</v>
      </c>
      <c r="N422" s="6">
        <v>9424</v>
      </c>
      <c r="O422" s="6">
        <v>17502</v>
      </c>
    </row>
    <row r="423" spans="1:15" ht="11.25" customHeight="1" x14ac:dyDescent="0.2">
      <c r="A423" s="296"/>
      <c r="B423" s="3" t="s">
        <v>13</v>
      </c>
      <c r="C423" s="2" t="s">
        <v>11</v>
      </c>
      <c r="D423" s="5">
        <v>12</v>
      </c>
      <c r="E423" s="5">
        <v>10</v>
      </c>
      <c r="F423" s="5">
        <v>1</v>
      </c>
      <c r="G423" s="5">
        <v>175</v>
      </c>
      <c r="H423" s="5">
        <v>230</v>
      </c>
      <c r="I423" s="5">
        <v>428</v>
      </c>
      <c r="J423" s="6">
        <v>5523</v>
      </c>
      <c r="K423" s="6">
        <v>4602</v>
      </c>
      <c r="L423" s="5">
        <v>460</v>
      </c>
      <c r="M423" s="6">
        <v>80539</v>
      </c>
      <c r="N423" s="6">
        <v>105851</v>
      </c>
      <c r="O423" s="6">
        <v>196975</v>
      </c>
    </row>
    <row r="424" spans="1:15" ht="11.25" customHeight="1" x14ac:dyDescent="0.2">
      <c r="A424" s="296"/>
      <c r="B424" s="3" t="s">
        <v>13</v>
      </c>
      <c r="C424" s="2" t="s">
        <v>12</v>
      </c>
      <c r="D424" s="5">
        <v>12</v>
      </c>
      <c r="E424" s="5">
        <v>15</v>
      </c>
      <c r="F424" s="5">
        <v>3</v>
      </c>
      <c r="G424" s="5">
        <v>139</v>
      </c>
      <c r="H424" s="5">
        <v>221</v>
      </c>
      <c r="I424" s="5">
        <v>390</v>
      </c>
      <c r="J424" s="6">
        <v>5384</v>
      </c>
      <c r="K424" s="6">
        <v>6731</v>
      </c>
      <c r="L424" s="6">
        <v>1346</v>
      </c>
      <c r="M424" s="6">
        <v>62369</v>
      </c>
      <c r="N424" s="6">
        <v>99163</v>
      </c>
      <c r="O424" s="6">
        <v>174993</v>
      </c>
    </row>
    <row r="425" spans="1:15" ht="11.25" customHeight="1" x14ac:dyDescent="0.2">
      <c r="A425" s="296"/>
      <c r="B425" s="3" t="s">
        <v>14</v>
      </c>
      <c r="C425" s="2" t="s">
        <v>11</v>
      </c>
      <c r="D425" s="5">
        <v>18</v>
      </c>
      <c r="E425" s="5">
        <v>49</v>
      </c>
      <c r="F425" s="5">
        <v>4</v>
      </c>
      <c r="G425" s="5">
        <v>750</v>
      </c>
      <c r="H425" s="5">
        <v>333</v>
      </c>
      <c r="I425" s="6">
        <v>1154</v>
      </c>
      <c r="J425" s="6">
        <v>5438</v>
      </c>
      <c r="K425" s="6">
        <v>14803</v>
      </c>
      <c r="L425" s="6">
        <v>1208</v>
      </c>
      <c r="M425" s="6">
        <v>226575</v>
      </c>
      <c r="N425" s="6">
        <v>100599</v>
      </c>
      <c r="O425" s="6">
        <v>348623</v>
      </c>
    </row>
    <row r="426" spans="1:15" ht="11.25" customHeight="1" x14ac:dyDescent="0.2">
      <c r="A426" s="296"/>
      <c r="B426" s="3" t="s">
        <v>14</v>
      </c>
      <c r="C426" s="2" t="s">
        <v>12</v>
      </c>
      <c r="D426" s="5">
        <v>26</v>
      </c>
      <c r="E426" s="5">
        <v>43</v>
      </c>
      <c r="F426" s="5">
        <v>1</v>
      </c>
      <c r="G426" s="5">
        <v>677</v>
      </c>
      <c r="H426" s="5">
        <v>324</v>
      </c>
      <c r="I426" s="6">
        <v>1071</v>
      </c>
      <c r="J426" s="6">
        <v>8277</v>
      </c>
      <c r="K426" s="6">
        <v>13689</v>
      </c>
      <c r="L426" s="5">
        <v>318</v>
      </c>
      <c r="M426" s="6">
        <v>215522</v>
      </c>
      <c r="N426" s="6">
        <v>103145</v>
      </c>
      <c r="O426" s="6">
        <v>340951</v>
      </c>
    </row>
    <row r="427" spans="1:15" ht="11.25" customHeight="1" x14ac:dyDescent="0.2">
      <c r="A427" s="296"/>
      <c r="B427" s="3" t="s">
        <v>15</v>
      </c>
      <c r="C427" s="2" t="s">
        <v>11</v>
      </c>
      <c r="D427" s="5">
        <v>1</v>
      </c>
      <c r="E427" s="5">
        <v>9</v>
      </c>
      <c r="F427" s="5">
        <v>2</v>
      </c>
      <c r="G427" s="5">
        <v>130</v>
      </c>
      <c r="H427" s="5">
        <v>73</v>
      </c>
      <c r="I427" s="5">
        <v>215</v>
      </c>
      <c r="J427" s="5">
        <v>104</v>
      </c>
      <c r="K427" s="5">
        <v>934</v>
      </c>
      <c r="L427" s="5">
        <v>208</v>
      </c>
      <c r="M427" s="6">
        <v>13495</v>
      </c>
      <c r="N427" s="6">
        <v>7578</v>
      </c>
      <c r="O427" s="6">
        <v>22319</v>
      </c>
    </row>
    <row r="428" spans="1:15" ht="11.25" customHeight="1" x14ac:dyDescent="0.2">
      <c r="A428" s="296"/>
      <c r="B428" s="3" t="s">
        <v>15</v>
      </c>
      <c r="C428" s="2" t="s">
        <v>12</v>
      </c>
      <c r="D428" s="5">
        <v>3</v>
      </c>
      <c r="E428" s="5">
        <v>9</v>
      </c>
      <c r="F428" s="4"/>
      <c r="G428" s="5">
        <v>101</v>
      </c>
      <c r="H428" s="5">
        <v>64</v>
      </c>
      <c r="I428" s="5">
        <v>177</v>
      </c>
      <c r="J428" s="5">
        <v>567</v>
      </c>
      <c r="K428" s="6">
        <v>1701</v>
      </c>
      <c r="L428" s="4"/>
      <c r="M428" s="6">
        <v>19091</v>
      </c>
      <c r="N428" s="6">
        <v>12097</v>
      </c>
      <c r="O428" s="6">
        <v>33456</v>
      </c>
    </row>
    <row r="429" spans="1:15" ht="11.25" customHeight="1" x14ac:dyDescent="0.2">
      <c r="A429" s="296"/>
      <c r="B429" s="3" t="s">
        <v>16</v>
      </c>
      <c r="C429" s="2" t="s">
        <v>11</v>
      </c>
      <c r="D429" s="5">
        <v>132</v>
      </c>
      <c r="E429" s="5">
        <v>314</v>
      </c>
      <c r="F429" s="5">
        <v>21</v>
      </c>
      <c r="G429" s="6">
        <v>2717</v>
      </c>
      <c r="H429" s="6">
        <v>1445</v>
      </c>
      <c r="I429" s="6">
        <v>4629</v>
      </c>
      <c r="J429" s="6">
        <v>12549</v>
      </c>
      <c r="K429" s="6">
        <v>29852</v>
      </c>
      <c r="L429" s="6">
        <v>1996</v>
      </c>
      <c r="M429" s="6">
        <v>258305</v>
      </c>
      <c r="N429" s="6">
        <v>137376</v>
      </c>
      <c r="O429" s="6">
        <v>440078</v>
      </c>
    </row>
    <row r="430" spans="1:15" ht="11.25" customHeight="1" x14ac:dyDescent="0.2">
      <c r="A430" s="296"/>
      <c r="B430" s="3" t="s">
        <v>17</v>
      </c>
      <c r="C430" s="2" t="s">
        <v>12</v>
      </c>
      <c r="D430" s="5">
        <v>68</v>
      </c>
      <c r="E430" s="5">
        <v>250</v>
      </c>
      <c r="F430" s="5">
        <v>13</v>
      </c>
      <c r="G430" s="6">
        <v>2102</v>
      </c>
      <c r="H430" s="6">
        <v>1073</v>
      </c>
      <c r="I430" s="6">
        <v>3506</v>
      </c>
      <c r="J430" s="6">
        <v>12905</v>
      </c>
      <c r="K430" s="6">
        <v>47445</v>
      </c>
      <c r="L430" s="6">
        <v>2467</v>
      </c>
      <c r="M430" s="6">
        <v>398915</v>
      </c>
      <c r="N430" s="6">
        <v>203633</v>
      </c>
      <c r="O430" s="6">
        <v>665365</v>
      </c>
    </row>
    <row r="431" spans="1:15" ht="11.25" customHeight="1" x14ac:dyDescent="0.2">
      <c r="A431" s="296"/>
      <c r="B431" s="3" t="s">
        <v>18</v>
      </c>
      <c r="C431" s="2" t="s">
        <v>11</v>
      </c>
      <c r="D431" s="5">
        <v>14</v>
      </c>
      <c r="E431" s="5">
        <v>81</v>
      </c>
      <c r="F431" s="4"/>
      <c r="G431" s="5">
        <v>875</v>
      </c>
      <c r="H431" s="5">
        <v>464</v>
      </c>
      <c r="I431" s="6">
        <v>1434</v>
      </c>
      <c r="J431" s="6">
        <v>2380</v>
      </c>
      <c r="K431" s="6">
        <v>13769</v>
      </c>
      <c r="L431" s="4"/>
      <c r="M431" s="6">
        <v>148735</v>
      </c>
      <c r="N431" s="6">
        <v>78872</v>
      </c>
      <c r="O431" s="6">
        <v>243756</v>
      </c>
    </row>
    <row r="432" spans="1:15" ht="11.25" customHeight="1" x14ac:dyDescent="0.2">
      <c r="A432" s="296"/>
      <c r="B432" s="3" t="s">
        <v>19</v>
      </c>
      <c r="C432" s="2" t="s">
        <v>12</v>
      </c>
      <c r="D432" s="5">
        <v>15</v>
      </c>
      <c r="E432" s="5">
        <v>194</v>
      </c>
      <c r="F432" s="5">
        <v>3</v>
      </c>
      <c r="G432" s="6">
        <v>2025</v>
      </c>
      <c r="H432" s="6">
        <v>1074</v>
      </c>
      <c r="I432" s="6">
        <v>3311</v>
      </c>
      <c r="J432" s="6">
        <v>3157</v>
      </c>
      <c r="K432" s="6">
        <v>40836</v>
      </c>
      <c r="L432" s="5">
        <v>631</v>
      </c>
      <c r="M432" s="6">
        <v>426254</v>
      </c>
      <c r="N432" s="6">
        <v>226072</v>
      </c>
      <c r="O432" s="6">
        <v>696950</v>
      </c>
    </row>
    <row r="433" spans="1:15" ht="11.25" customHeight="1" x14ac:dyDescent="0.2">
      <c r="A433" s="297"/>
      <c r="B433" s="298" t="s">
        <v>8</v>
      </c>
      <c r="C433" s="298"/>
      <c r="D433" s="5">
        <v>304</v>
      </c>
      <c r="E433" s="5">
        <v>976</v>
      </c>
      <c r="F433" s="5">
        <v>48</v>
      </c>
      <c r="G433" s="6">
        <v>9728</v>
      </c>
      <c r="H433" s="6">
        <v>5354</v>
      </c>
      <c r="I433" s="8">
        <v>16410</v>
      </c>
      <c r="J433" s="6">
        <v>57658</v>
      </c>
      <c r="K433" s="6">
        <v>175260</v>
      </c>
      <c r="L433" s="6">
        <v>8634</v>
      </c>
      <c r="M433" s="6">
        <v>1866709</v>
      </c>
      <c r="N433" s="6">
        <v>1098615</v>
      </c>
      <c r="O433" s="10">
        <v>3206876</v>
      </c>
    </row>
    <row r="434" spans="1:15" ht="11.25" customHeight="1" x14ac:dyDescent="0.2">
      <c r="A434" s="295" t="s">
        <v>52</v>
      </c>
      <c r="B434" s="3" t="s">
        <v>10</v>
      </c>
      <c r="C434" s="2" t="s">
        <v>11</v>
      </c>
      <c r="D434" s="4"/>
      <c r="E434" s="4"/>
      <c r="F434" s="5">
        <v>33</v>
      </c>
      <c r="G434" s="4"/>
      <c r="H434" s="4"/>
      <c r="I434" s="5">
        <v>33</v>
      </c>
      <c r="J434" s="4"/>
      <c r="K434" s="4"/>
      <c r="L434" s="6">
        <v>16501</v>
      </c>
      <c r="M434" s="4"/>
      <c r="N434" s="4"/>
      <c r="O434" s="6">
        <v>16501</v>
      </c>
    </row>
    <row r="435" spans="1:15" ht="11.25" customHeight="1" x14ac:dyDescent="0.2">
      <c r="A435" s="296"/>
      <c r="B435" s="3" t="s">
        <v>10</v>
      </c>
      <c r="C435" s="2" t="s">
        <v>12</v>
      </c>
      <c r="D435" s="4"/>
      <c r="E435" s="4"/>
      <c r="F435" s="5">
        <v>27</v>
      </c>
      <c r="G435" s="4"/>
      <c r="H435" s="5">
        <v>1</v>
      </c>
      <c r="I435" s="5">
        <v>28</v>
      </c>
      <c r="J435" s="4"/>
      <c r="K435" s="4"/>
      <c r="L435" s="6">
        <v>13096</v>
      </c>
      <c r="M435" s="4"/>
      <c r="N435" s="5">
        <v>485</v>
      </c>
      <c r="O435" s="6">
        <v>13581</v>
      </c>
    </row>
    <row r="436" spans="1:15" ht="11.25" customHeight="1" x14ac:dyDescent="0.2">
      <c r="A436" s="296"/>
      <c r="B436" s="3" t="s">
        <v>13</v>
      </c>
      <c r="C436" s="2" t="s">
        <v>11</v>
      </c>
      <c r="D436" s="5">
        <v>1</v>
      </c>
      <c r="E436" s="5">
        <v>3</v>
      </c>
      <c r="F436" s="5">
        <v>238</v>
      </c>
      <c r="G436" s="5">
        <v>2</v>
      </c>
      <c r="H436" s="5">
        <v>4</v>
      </c>
      <c r="I436" s="5">
        <v>248</v>
      </c>
      <c r="J436" s="5">
        <v>497</v>
      </c>
      <c r="K436" s="6">
        <v>1492</v>
      </c>
      <c r="L436" s="6">
        <v>118386</v>
      </c>
      <c r="M436" s="5">
        <v>995</v>
      </c>
      <c r="N436" s="6">
        <v>1990</v>
      </c>
      <c r="O436" s="6">
        <v>123360</v>
      </c>
    </row>
    <row r="437" spans="1:15" ht="11.25" customHeight="1" x14ac:dyDescent="0.2">
      <c r="A437" s="296"/>
      <c r="B437" s="3" t="s">
        <v>13</v>
      </c>
      <c r="C437" s="2" t="s">
        <v>12</v>
      </c>
      <c r="D437" s="5">
        <v>1</v>
      </c>
      <c r="E437" s="5">
        <v>8</v>
      </c>
      <c r="F437" s="5">
        <v>269</v>
      </c>
      <c r="G437" s="5">
        <v>5</v>
      </c>
      <c r="H437" s="5">
        <v>3</v>
      </c>
      <c r="I437" s="5">
        <v>286</v>
      </c>
      <c r="J437" s="5">
        <v>485</v>
      </c>
      <c r="K437" s="6">
        <v>3880</v>
      </c>
      <c r="L437" s="6">
        <v>130457</v>
      </c>
      <c r="M437" s="6">
        <v>2425</v>
      </c>
      <c r="N437" s="6">
        <v>1455</v>
      </c>
      <c r="O437" s="6">
        <v>138702</v>
      </c>
    </row>
    <row r="438" spans="1:15" ht="11.25" customHeight="1" x14ac:dyDescent="0.2">
      <c r="A438" s="296"/>
      <c r="B438" s="3" t="s">
        <v>14</v>
      </c>
      <c r="C438" s="2" t="s">
        <v>11</v>
      </c>
      <c r="D438" s="5">
        <v>3</v>
      </c>
      <c r="E438" s="5">
        <v>14</v>
      </c>
      <c r="F438" s="5">
        <v>809</v>
      </c>
      <c r="G438" s="5">
        <v>11</v>
      </c>
      <c r="H438" s="5">
        <v>5</v>
      </c>
      <c r="I438" s="5">
        <v>842</v>
      </c>
      <c r="J438" s="5">
        <v>980</v>
      </c>
      <c r="K438" s="6">
        <v>4571</v>
      </c>
      <c r="L438" s="6">
        <v>264153</v>
      </c>
      <c r="M438" s="6">
        <v>3592</v>
      </c>
      <c r="N438" s="6">
        <v>1633</v>
      </c>
      <c r="O438" s="6">
        <v>274929</v>
      </c>
    </row>
    <row r="439" spans="1:15" ht="11.25" customHeight="1" x14ac:dyDescent="0.2">
      <c r="A439" s="296"/>
      <c r="B439" s="3" t="s">
        <v>14</v>
      </c>
      <c r="C439" s="2" t="s">
        <v>12</v>
      </c>
      <c r="D439" s="5">
        <v>1</v>
      </c>
      <c r="E439" s="5">
        <v>17</v>
      </c>
      <c r="F439" s="5">
        <v>831</v>
      </c>
      <c r="G439" s="5">
        <v>8</v>
      </c>
      <c r="H439" s="5">
        <v>9</v>
      </c>
      <c r="I439" s="5">
        <v>866</v>
      </c>
      <c r="J439" s="5">
        <v>344</v>
      </c>
      <c r="K439" s="6">
        <v>5849</v>
      </c>
      <c r="L439" s="6">
        <v>285930</v>
      </c>
      <c r="M439" s="6">
        <v>2753</v>
      </c>
      <c r="N439" s="6">
        <v>3097</v>
      </c>
      <c r="O439" s="6">
        <v>297973</v>
      </c>
    </row>
    <row r="440" spans="1:15" ht="11.25" customHeight="1" x14ac:dyDescent="0.2">
      <c r="A440" s="296"/>
      <c r="B440" s="3" t="s">
        <v>15</v>
      </c>
      <c r="C440" s="2" t="s">
        <v>11</v>
      </c>
      <c r="D440" s="5">
        <v>1</v>
      </c>
      <c r="E440" s="5">
        <v>1</v>
      </c>
      <c r="F440" s="5">
        <v>164</v>
      </c>
      <c r="G440" s="5">
        <v>2</v>
      </c>
      <c r="H440" s="5">
        <v>4</v>
      </c>
      <c r="I440" s="5">
        <v>172</v>
      </c>
      <c r="J440" s="5">
        <v>112</v>
      </c>
      <c r="K440" s="5">
        <v>112</v>
      </c>
      <c r="L440" s="6">
        <v>18400</v>
      </c>
      <c r="M440" s="5">
        <v>224</v>
      </c>
      <c r="N440" s="5">
        <v>449</v>
      </c>
      <c r="O440" s="6">
        <v>19297</v>
      </c>
    </row>
    <row r="441" spans="1:15" ht="11.25" customHeight="1" x14ac:dyDescent="0.2">
      <c r="A441" s="296"/>
      <c r="B441" s="3" t="s">
        <v>15</v>
      </c>
      <c r="C441" s="2" t="s">
        <v>12</v>
      </c>
      <c r="D441" s="4"/>
      <c r="E441" s="5">
        <v>2</v>
      </c>
      <c r="F441" s="5">
        <v>101</v>
      </c>
      <c r="G441" s="5">
        <v>2</v>
      </c>
      <c r="H441" s="5">
        <v>3</v>
      </c>
      <c r="I441" s="5">
        <v>108</v>
      </c>
      <c r="J441" s="4"/>
      <c r="K441" s="5">
        <v>409</v>
      </c>
      <c r="L441" s="6">
        <v>20634</v>
      </c>
      <c r="M441" s="5">
        <v>409</v>
      </c>
      <c r="N441" s="5">
        <v>613</v>
      </c>
      <c r="O441" s="6">
        <v>22065</v>
      </c>
    </row>
    <row r="442" spans="1:15" ht="11.25" customHeight="1" x14ac:dyDescent="0.2">
      <c r="A442" s="296"/>
      <c r="B442" s="3" t="s">
        <v>16</v>
      </c>
      <c r="C442" s="2" t="s">
        <v>11</v>
      </c>
      <c r="D442" s="5">
        <v>25</v>
      </c>
      <c r="E442" s="5">
        <v>70</v>
      </c>
      <c r="F442" s="6">
        <v>2775</v>
      </c>
      <c r="G442" s="5">
        <v>16</v>
      </c>
      <c r="H442" s="5">
        <v>69</v>
      </c>
      <c r="I442" s="6">
        <v>2955</v>
      </c>
      <c r="J442" s="6">
        <v>2569</v>
      </c>
      <c r="K442" s="6">
        <v>7193</v>
      </c>
      <c r="L442" s="6">
        <v>285143</v>
      </c>
      <c r="M442" s="6">
        <v>1644</v>
      </c>
      <c r="N442" s="6">
        <v>7090</v>
      </c>
      <c r="O442" s="6">
        <v>303639</v>
      </c>
    </row>
    <row r="443" spans="1:15" ht="11.25" customHeight="1" x14ac:dyDescent="0.2">
      <c r="A443" s="296"/>
      <c r="B443" s="3" t="s">
        <v>17</v>
      </c>
      <c r="C443" s="2" t="s">
        <v>12</v>
      </c>
      <c r="D443" s="5">
        <v>17</v>
      </c>
      <c r="E443" s="5">
        <v>57</v>
      </c>
      <c r="F443" s="6">
        <v>2236</v>
      </c>
      <c r="G443" s="5">
        <v>22</v>
      </c>
      <c r="H443" s="5">
        <v>33</v>
      </c>
      <c r="I443" s="6">
        <v>2365</v>
      </c>
      <c r="J443" s="6">
        <v>3487</v>
      </c>
      <c r="K443" s="6">
        <v>11692</v>
      </c>
      <c r="L443" s="6">
        <v>458644</v>
      </c>
      <c r="M443" s="6">
        <v>4513</v>
      </c>
      <c r="N443" s="6">
        <v>6769</v>
      </c>
      <c r="O443" s="6">
        <v>485105</v>
      </c>
    </row>
    <row r="444" spans="1:15" ht="11.25" customHeight="1" x14ac:dyDescent="0.2">
      <c r="A444" s="296"/>
      <c r="B444" s="3" t="s">
        <v>18</v>
      </c>
      <c r="C444" s="2" t="s">
        <v>11</v>
      </c>
      <c r="D444" s="5">
        <v>1</v>
      </c>
      <c r="E444" s="5">
        <v>22</v>
      </c>
      <c r="F444" s="6">
        <v>1018</v>
      </c>
      <c r="G444" s="5">
        <v>5</v>
      </c>
      <c r="H444" s="5">
        <v>10</v>
      </c>
      <c r="I444" s="6">
        <v>1056</v>
      </c>
      <c r="J444" s="5">
        <v>184</v>
      </c>
      <c r="K444" s="6">
        <v>4042</v>
      </c>
      <c r="L444" s="6">
        <v>187030</v>
      </c>
      <c r="M444" s="5">
        <v>919</v>
      </c>
      <c r="N444" s="6">
        <v>1837</v>
      </c>
      <c r="O444" s="6">
        <v>194012</v>
      </c>
    </row>
    <row r="445" spans="1:15" ht="11.25" customHeight="1" x14ac:dyDescent="0.2">
      <c r="A445" s="296"/>
      <c r="B445" s="3" t="s">
        <v>19</v>
      </c>
      <c r="C445" s="2" t="s">
        <v>12</v>
      </c>
      <c r="D445" s="5">
        <v>4</v>
      </c>
      <c r="E445" s="5">
        <v>55</v>
      </c>
      <c r="F445" s="6">
        <v>2295</v>
      </c>
      <c r="G445" s="5">
        <v>9</v>
      </c>
      <c r="H445" s="5">
        <v>10</v>
      </c>
      <c r="I445" s="6">
        <v>2373</v>
      </c>
      <c r="J445" s="5">
        <v>910</v>
      </c>
      <c r="K445" s="6">
        <v>12513</v>
      </c>
      <c r="L445" s="6">
        <v>522134</v>
      </c>
      <c r="M445" s="6">
        <v>2048</v>
      </c>
      <c r="N445" s="6">
        <v>2275</v>
      </c>
      <c r="O445" s="6">
        <v>539880</v>
      </c>
    </row>
    <row r="446" spans="1:15" ht="11.25" customHeight="1" x14ac:dyDescent="0.2">
      <c r="A446" s="297"/>
      <c r="B446" s="298" t="s">
        <v>8</v>
      </c>
      <c r="C446" s="298"/>
      <c r="D446" s="5">
        <v>54</v>
      </c>
      <c r="E446" s="5">
        <v>249</v>
      </c>
      <c r="F446" s="6">
        <v>10796</v>
      </c>
      <c r="G446" s="5">
        <v>82</v>
      </c>
      <c r="H446" s="5">
        <v>151</v>
      </c>
      <c r="I446" s="8">
        <v>11332</v>
      </c>
      <c r="J446" s="6">
        <v>9568</v>
      </c>
      <c r="K446" s="6">
        <v>51753</v>
      </c>
      <c r="L446" s="6">
        <v>2320508</v>
      </c>
      <c r="M446" s="6">
        <v>19522</v>
      </c>
      <c r="N446" s="6">
        <v>27693</v>
      </c>
      <c r="O446" s="10">
        <v>2429044</v>
      </c>
    </row>
    <row r="447" spans="1:15" ht="11.25" customHeight="1" x14ac:dyDescent="0.2">
      <c r="A447" s="295" t="s">
        <v>53</v>
      </c>
      <c r="B447" s="3" t="s">
        <v>10</v>
      </c>
      <c r="C447" s="2" t="s">
        <v>11</v>
      </c>
      <c r="D447" s="5">
        <v>2</v>
      </c>
      <c r="E447" s="5">
        <v>115</v>
      </c>
      <c r="F447" s="4"/>
      <c r="G447" s="4"/>
      <c r="H447" s="5">
        <v>43</v>
      </c>
      <c r="I447" s="5">
        <v>160</v>
      </c>
      <c r="J447" s="5">
        <v>870</v>
      </c>
      <c r="K447" s="6">
        <v>50004</v>
      </c>
      <c r="L447" s="4"/>
      <c r="M447" s="4"/>
      <c r="N447" s="6">
        <v>18697</v>
      </c>
      <c r="O447" s="6">
        <v>69571</v>
      </c>
    </row>
    <row r="448" spans="1:15" ht="11.25" customHeight="1" x14ac:dyDescent="0.2">
      <c r="A448" s="296"/>
      <c r="B448" s="3" t="s">
        <v>10</v>
      </c>
      <c r="C448" s="2" t="s">
        <v>12</v>
      </c>
      <c r="D448" s="5">
        <v>2</v>
      </c>
      <c r="E448" s="5">
        <v>118</v>
      </c>
      <c r="F448" s="4"/>
      <c r="G448" s="4"/>
      <c r="H448" s="5">
        <v>40</v>
      </c>
      <c r="I448" s="5">
        <v>160</v>
      </c>
      <c r="J448" s="5">
        <v>844</v>
      </c>
      <c r="K448" s="6">
        <v>49769</v>
      </c>
      <c r="L448" s="4"/>
      <c r="M448" s="4"/>
      <c r="N448" s="6">
        <v>16871</v>
      </c>
      <c r="O448" s="6">
        <v>67484</v>
      </c>
    </row>
    <row r="449" spans="1:15" ht="11.25" customHeight="1" x14ac:dyDescent="0.2">
      <c r="A449" s="296"/>
      <c r="B449" s="3" t="s">
        <v>13</v>
      </c>
      <c r="C449" s="2" t="s">
        <v>11</v>
      </c>
      <c r="D449" s="5">
        <v>9</v>
      </c>
      <c r="E449" s="5">
        <v>593</v>
      </c>
      <c r="F449" s="5">
        <v>4</v>
      </c>
      <c r="G449" s="5">
        <v>1</v>
      </c>
      <c r="H449" s="5">
        <v>199</v>
      </c>
      <c r="I449" s="5">
        <v>806</v>
      </c>
      <c r="J449" s="6">
        <v>3893</v>
      </c>
      <c r="K449" s="6">
        <v>256496</v>
      </c>
      <c r="L449" s="6">
        <v>1730</v>
      </c>
      <c r="M449" s="5">
        <v>433</v>
      </c>
      <c r="N449" s="6">
        <v>86075</v>
      </c>
      <c r="O449" s="6">
        <v>348627</v>
      </c>
    </row>
    <row r="450" spans="1:15" ht="11.25" customHeight="1" x14ac:dyDescent="0.2">
      <c r="A450" s="296"/>
      <c r="B450" s="3" t="s">
        <v>13</v>
      </c>
      <c r="C450" s="2" t="s">
        <v>12</v>
      </c>
      <c r="D450" s="5">
        <v>13</v>
      </c>
      <c r="E450" s="5">
        <v>535</v>
      </c>
      <c r="F450" s="5">
        <v>3</v>
      </c>
      <c r="G450" s="4"/>
      <c r="H450" s="5">
        <v>214</v>
      </c>
      <c r="I450" s="5">
        <v>765</v>
      </c>
      <c r="J450" s="6">
        <v>5482</v>
      </c>
      <c r="K450" s="6">
        <v>225616</v>
      </c>
      <c r="L450" s="6">
        <v>1265</v>
      </c>
      <c r="M450" s="4"/>
      <c r="N450" s="6">
        <v>90246</v>
      </c>
      <c r="O450" s="6">
        <v>322609</v>
      </c>
    </row>
    <row r="451" spans="1:15" ht="11.25" customHeight="1" x14ac:dyDescent="0.2">
      <c r="A451" s="296"/>
      <c r="B451" s="3" t="s">
        <v>14</v>
      </c>
      <c r="C451" s="2" t="s">
        <v>11</v>
      </c>
      <c r="D451" s="5">
        <v>24</v>
      </c>
      <c r="E451" s="6">
        <v>1753</v>
      </c>
      <c r="F451" s="5">
        <v>17</v>
      </c>
      <c r="G451" s="5">
        <v>4</v>
      </c>
      <c r="H451" s="5">
        <v>824</v>
      </c>
      <c r="I451" s="6">
        <v>2622</v>
      </c>
      <c r="J451" s="6">
        <v>6814</v>
      </c>
      <c r="K451" s="6">
        <v>497726</v>
      </c>
      <c r="L451" s="6">
        <v>4827</v>
      </c>
      <c r="M451" s="6">
        <v>1136</v>
      </c>
      <c r="N451" s="6">
        <v>233957</v>
      </c>
      <c r="O451" s="6">
        <v>744460</v>
      </c>
    </row>
    <row r="452" spans="1:15" ht="11.25" customHeight="1" x14ac:dyDescent="0.2">
      <c r="A452" s="296"/>
      <c r="B452" s="3" t="s">
        <v>14</v>
      </c>
      <c r="C452" s="2" t="s">
        <v>12</v>
      </c>
      <c r="D452" s="5">
        <v>42</v>
      </c>
      <c r="E452" s="6">
        <v>1583</v>
      </c>
      <c r="F452" s="5">
        <v>7</v>
      </c>
      <c r="G452" s="4"/>
      <c r="H452" s="5">
        <v>806</v>
      </c>
      <c r="I452" s="6">
        <v>2438</v>
      </c>
      <c r="J452" s="6">
        <v>12566</v>
      </c>
      <c r="K452" s="6">
        <v>473633</v>
      </c>
      <c r="L452" s="6">
        <v>2094</v>
      </c>
      <c r="M452" s="4"/>
      <c r="N452" s="6">
        <v>241155</v>
      </c>
      <c r="O452" s="6">
        <v>729448</v>
      </c>
    </row>
    <row r="453" spans="1:15" ht="11.25" customHeight="1" x14ac:dyDescent="0.2">
      <c r="A453" s="296"/>
      <c r="B453" s="3" t="s">
        <v>15</v>
      </c>
      <c r="C453" s="2" t="s">
        <v>11</v>
      </c>
      <c r="D453" s="5">
        <v>2</v>
      </c>
      <c r="E453" s="5">
        <v>299</v>
      </c>
      <c r="F453" s="5">
        <v>4</v>
      </c>
      <c r="G453" s="4"/>
      <c r="H453" s="5">
        <v>146</v>
      </c>
      <c r="I453" s="5">
        <v>451</v>
      </c>
      <c r="J453" s="5">
        <v>195</v>
      </c>
      <c r="K453" s="6">
        <v>29171</v>
      </c>
      <c r="L453" s="5">
        <v>390</v>
      </c>
      <c r="M453" s="4"/>
      <c r="N453" s="6">
        <v>14244</v>
      </c>
      <c r="O453" s="6">
        <v>44000</v>
      </c>
    </row>
    <row r="454" spans="1:15" ht="11.25" customHeight="1" x14ac:dyDescent="0.2">
      <c r="A454" s="296"/>
      <c r="B454" s="3" t="s">
        <v>15</v>
      </c>
      <c r="C454" s="2" t="s">
        <v>12</v>
      </c>
      <c r="D454" s="5">
        <v>3</v>
      </c>
      <c r="E454" s="5">
        <v>243</v>
      </c>
      <c r="F454" s="5">
        <v>3</v>
      </c>
      <c r="G454" s="5">
        <v>1</v>
      </c>
      <c r="H454" s="5">
        <v>107</v>
      </c>
      <c r="I454" s="5">
        <v>357</v>
      </c>
      <c r="J454" s="5">
        <v>533</v>
      </c>
      <c r="K454" s="6">
        <v>43168</v>
      </c>
      <c r="L454" s="5">
        <v>533</v>
      </c>
      <c r="M454" s="5">
        <v>178</v>
      </c>
      <c r="N454" s="6">
        <v>19008</v>
      </c>
      <c r="O454" s="6">
        <v>63420</v>
      </c>
    </row>
    <row r="455" spans="1:15" ht="11.25" customHeight="1" x14ac:dyDescent="0.2">
      <c r="A455" s="296"/>
      <c r="B455" s="3" t="s">
        <v>16</v>
      </c>
      <c r="C455" s="2" t="s">
        <v>11</v>
      </c>
      <c r="D455" s="5">
        <v>159</v>
      </c>
      <c r="E455" s="6">
        <v>5458</v>
      </c>
      <c r="F455" s="5">
        <v>168</v>
      </c>
      <c r="G455" s="5">
        <v>11</v>
      </c>
      <c r="H455" s="6">
        <v>1643</v>
      </c>
      <c r="I455" s="6">
        <v>7439</v>
      </c>
      <c r="J455" s="6">
        <v>14207</v>
      </c>
      <c r="K455" s="6">
        <v>487681</v>
      </c>
      <c r="L455" s="6">
        <v>15011</v>
      </c>
      <c r="M455" s="5">
        <v>983</v>
      </c>
      <c r="N455" s="6">
        <v>146805</v>
      </c>
      <c r="O455" s="6">
        <v>664687</v>
      </c>
    </row>
    <row r="456" spans="1:15" ht="11.25" customHeight="1" x14ac:dyDescent="0.2">
      <c r="A456" s="296"/>
      <c r="B456" s="3" t="s">
        <v>17</v>
      </c>
      <c r="C456" s="2" t="s">
        <v>12</v>
      </c>
      <c r="D456" s="5">
        <v>116</v>
      </c>
      <c r="E456" s="6">
        <v>4568</v>
      </c>
      <c r="F456" s="5">
        <v>108</v>
      </c>
      <c r="G456" s="5">
        <v>11</v>
      </c>
      <c r="H456" s="6">
        <v>1809</v>
      </c>
      <c r="I456" s="6">
        <v>6612</v>
      </c>
      <c r="J456" s="6">
        <v>20690</v>
      </c>
      <c r="K456" s="6">
        <v>814765</v>
      </c>
      <c r="L456" s="6">
        <v>19263</v>
      </c>
      <c r="M456" s="6">
        <v>1962</v>
      </c>
      <c r="N456" s="6">
        <v>322660</v>
      </c>
      <c r="O456" s="6">
        <v>1179340</v>
      </c>
    </row>
    <row r="457" spans="1:15" ht="11.25" customHeight="1" x14ac:dyDescent="0.2">
      <c r="A457" s="296"/>
      <c r="B457" s="3" t="s">
        <v>18</v>
      </c>
      <c r="C457" s="2" t="s">
        <v>11</v>
      </c>
      <c r="D457" s="5">
        <v>25</v>
      </c>
      <c r="E457" s="6">
        <v>1662</v>
      </c>
      <c r="F457" s="5">
        <v>6</v>
      </c>
      <c r="G457" s="5">
        <v>3</v>
      </c>
      <c r="H457" s="5">
        <v>464</v>
      </c>
      <c r="I457" s="6">
        <v>2160</v>
      </c>
      <c r="J457" s="6">
        <v>3994</v>
      </c>
      <c r="K457" s="6">
        <v>265519</v>
      </c>
      <c r="L457" s="5">
        <v>959</v>
      </c>
      <c r="M457" s="5">
        <v>479</v>
      </c>
      <c r="N457" s="6">
        <v>74128</v>
      </c>
      <c r="O457" s="6">
        <v>345079</v>
      </c>
    </row>
    <row r="458" spans="1:15" ht="11.25" customHeight="1" x14ac:dyDescent="0.2">
      <c r="A458" s="296"/>
      <c r="B458" s="3" t="s">
        <v>19</v>
      </c>
      <c r="C458" s="2" t="s">
        <v>12</v>
      </c>
      <c r="D458" s="5">
        <v>16</v>
      </c>
      <c r="E458" s="6">
        <v>3731</v>
      </c>
      <c r="F458" s="5">
        <v>17</v>
      </c>
      <c r="G458" s="5">
        <v>3</v>
      </c>
      <c r="H458" s="6">
        <v>1247</v>
      </c>
      <c r="I458" s="6">
        <v>5014</v>
      </c>
      <c r="J458" s="6">
        <v>3165</v>
      </c>
      <c r="K458" s="6">
        <v>738120</v>
      </c>
      <c r="L458" s="6">
        <v>3363</v>
      </c>
      <c r="M458" s="5">
        <v>594</v>
      </c>
      <c r="N458" s="6">
        <v>246699</v>
      </c>
      <c r="O458" s="6">
        <v>991941</v>
      </c>
    </row>
    <row r="459" spans="1:15" ht="11.25" customHeight="1" x14ac:dyDescent="0.2">
      <c r="A459" s="297"/>
      <c r="B459" s="298" t="s">
        <v>8</v>
      </c>
      <c r="C459" s="298"/>
      <c r="D459" s="5">
        <v>413</v>
      </c>
      <c r="E459" s="6">
        <v>20658</v>
      </c>
      <c r="F459" s="5">
        <v>337</v>
      </c>
      <c r="G459" s="5">
        <v>34</v>
      </c>
      <c r="H459" s="6">
        <v>7542</v>
      </c>
      <c r="I459" s="8">
        <v>28984</v>
      </c>
      <c r="J459" s="6">
        <v>73253</v>
      </c>
      <c r="K459" s="6">
        <v>3931668</v>
      </c>
      <c r="L459" s="6">
        <v>49435</v>
      </c>
      <c r="M459" s="6">
        <v>5765</v>
      </c>
      <c r="N459" s="6">
        <v>1510545</v>
      </c>
      <c r="O459" s="10">
        <v>5570666</v>
      </c>
    </row>
    <row r="460" spans="1:15" ht="11.25" customHeight="1" x14ac:dyDescent="0.2">
      <c r="A460" s="295" t="s">
        <v>54</v>
      </c>
      <c r="B460" s="3" t="s">
        <v>10</v>
      </c>
      <c r="C460" s="2" t="s">
        <v>11</v>
      </c>
      <c r="D460" s="5">
        <v>4</v>
      </c>
      <c r="E460" s="5">
        <v>2</v>
      </c>
      <c r="F460" s="5">
        <v>1</v>
      </c>
      <c r="G460" s="5">
        <v>32</v>
      </c>
      <c r="H460" s="5">
        <v>96</v>
      </c>
      <c r="I460" s="5">
        <v>135</v>
      </c>
      <c r="J460" s="6">
        <v>1739</v>
      </c>
      <c r="K460" s="5">
        <v>870</v>
      </c>
      <c r="L460" s="5">
        <v>435</v>
      </c>
      <c r="M460" s="6">
        <v>13914</v>
      </c>
      <c r="N460" s="6">
        <v>41743</v>
      </c>
      <c r="O460" s="6">
        <v>58701</v>
      </c>
    </row>
    <row r="461" spans="1:15" ht="11.25" customHeight="1" x14ac:dyDescent="0.2">
      <c r="A461" s="296"/>
      <c r="B461" s="3" t="s">
        <v>10</v>
      </c>
      <c r="C461" s="2" t="s">
        <v>12</v>
      </c>
      <c r="D461" s="5">
        <v>4</v>
      </c>
      <c r="E461" s="4"/>
      <c r="F461" s="4"/>
      <c r="G461" s="5">
        <v>52</v>
      </c>
      <c r="H461" s="5">
        <v>96</v>
      </c>
      <c r="I461" s="5">
        <v>152</v>
      </c>
      <c r="J461" s="6">
        <v>1687</v>
      </c>
      <c r="K461" s="4"/>
      <c r="L461" s="4"/>
      <c r="M461" s="6">
        <v>21932</v>
      </c>
      <c r="N461" s="6">
        <v>40490</v>
      </c>
      <c r="O461" s="6">
        <v>64109</v>
      </c>
    </row>
    <row r="462" spans="1:15" ht="11.25" customHeight="1" x14ac:dyDescent="0.2">
      <c r="A462" s="296"/>
      <c r="B462" s="3" t="s">
        <v>13</v>
      </c>
      <c r="C462" s="2" t="s">
        <v>11</v>
      </c>
      <c r="D462" s="5">
        <v>29</v>
      </c>
      <c r="E462" s="5">
        <v>6</v>
      </c>
      <c r="F462" s="5">
        <v>9</v>
      </c>
      <c r="G462" s="5">
        <v>377</v>
      </c>
      <c r="H462" s="5">
        <v>506</v>
      </c>
      <c r="I462" s="5">
        <v>927</v>
      </c>
      <c r="J462" s="6">
        <v>12544</v>
      </c>
      <c r="K462" s="6">
        <v>2595</v>
      </c>
      <c r="L462" s="6">
        <v>3893</v>
      </c>
      <c r="M462" s="6">
        <v>163068</v>
      </c>
      <c r="N462" s="6">
        <v>218865</v>
      </c>
      <c r="O462" s="6">
        <v>400965</v>
      </c>
    </row>
    <row r="463" spans="1:15" ht="11.25" customHeight="1" x14ac:dyDescent="0.2">
      <c r="A463" s="296"/>
      <c r="B463" s="3" t="s">
        <v>13</v>
      </c>
      <c r="C463" s="2" t="s">
        <v>12</v>
      </c>
      <c r="D463" s="5">
        <v>19</v>
      </c>
      <c r="E463" s="5">
        <v>6</v>
      </c>
      <c r="F463" s="5">
        <v>10</v>
      </c>
      <c r="G463" s="5">
        <v>341</v>
      </c>
      <c r="H463" s="5">
        <v>440</v>
      </c>
      <c r="I463" s="5">
        <v>816</v>
      </c>
      <c r="J463" s="6">
        <v>8013</v>
      </c>
      <c r="K463" s="6">
        <v>2530</v>
      </c>
      <c r="L463" s="6">
        <v>4217</v>
      </c>
      <c r="M463" s="6">
        <v>143804</v>
      </c>
      <c r="N463" s="6">
        <v>185553</v>
      </c>
      <c r="O463" s="6">
        <v>344117</v>
      </c>
    </row>
    <row r="464" spans="1:15" ht="11.25" customHeight="1" x14ac:dyDescent="0.2">
      <c r="A464" s="296"/>
      <c r="B464" s="3" t="s">
        <v>14</v>
      </c>
      <c r="C464" s="2" t="s">
        <v>11</v>
      </c>
      <c r="D464" s="5">
        <v>48</v>
      </c>
      <c r="E464" s="5">
        <v>17</v>
      </c>
      <c r="F464" s="5">
        <v>40</v>
      </c>
      <c r="G464" s="6">
        <v>1058</v>
      </c>
      <c r="H464" s="6">
        <v>1661</v>
      </c>
      <c r="I464" s="6">
        <v>2824</v>
      </c>
      <c r="J464" s="6">
        <v>13629</v>
      </c>
      <c r="K464" s="6">
        <v>4827</v>
      </c>
      <c r="L464" s="6">
        <v>11357</v>
      </c>
      <c r="M464" s="6">
        <v>300396</v>
      </c>
      <c r="N464" s="6">
        <v>471605</v>
      </c>
      <c r="O464" s="6">
        <v>801814</v>
      </c>
    </row>
    <row r="465" spans="1:15" ht="11.25" customHeight="1" x14ac:dyDescent="0.2">
      <c r="A465" s="296"/>
      <c r="B465" s="3" t="s">
        <v>14</v>
      </c>
      <c r="C465" s="2" t="s">
        <v>12</v>
      </c>
      <c r="D465" s="5">
        <v>37</v>
      </c>
      <c r="E465" s="5">
        <v>16</v>
      </c>
      <c r="F465" s="5">
        <v>31</v>
      </c>
      <c r="G465" s="5">
        <v>971</v>
      </c>
      <c r="H465" s="6">
        <v>1555</v>
      </c>
      <c r="I465" s="6">
        <v>2610</v>
      </c>
      <c r="J465" s="6">
        <v>11070</v>
      </c>
      <c r="K465" s="6">
        <v>4787</v>
      </c>
      <c r="L465" s="6">
        <v>9275</v>
      </c>
      <c r="M465" s="6">
        <v>290523</v>
      </c>
      <c r="N465" s="6">
        <v>465255</v>
      </c>
      <c r="O465" s="6">
        <v>780910</v>
      </c>
    </row>
    <row r="466" spans="1:15" ht="11.25" customHeight="1" x14ac:dyDescent="0.2">
      <c r="A466" s="296"/>
      <c r="B466" s="3" t="s">
        <v>15</v>
      </c>
      <c r="C466" s="2" t="s">
        <v>11</v>
      </c>
      <c r="D466" s="5">
        <v>3</v>
      </c>
      <c r="E466" s="5">
        <v>6</v>
      </c>
      <c r="F466" s="5">
        <v>10</v>
      </c>
      <c r="G466" s="5">
        <v>165</v>
      </c>
      <c r="H466" s="5">
        <v>247</v>
      </c>
      <c r="I466" s="5">
        <v>431</v>
      </c>
      <c r="J466" s="5">
        <v>293</v>
      </c>
      <c r="K466" s="5">
        <v>585</v>
      </c>
      <c r="L466" s="5">
        <v>976</v>
      </c>
      <c r="M466" s="6">
        <v>16098</v>
      </c>
      <c r="N466" s="6">
        <v>24098</v>
      </c>
      <c r="O466" s="6">
        <v>42050</v>
      </c>
    </row>
    <row r="467" spans="1:15" ht="11.25" customHeight="1" x14ac:dyDescent="0.2">
      <c r="A467" s="296"/>
      <c r="B467" s="3" t="s">
        <v>15</v>
      </c>
      <c r="C467" s="2" t="s">
        <v>12</v>
      </c>
      <c r="D467" s="5">
        <v>6</v>
      </c>
      <c r="E467" s="5">
        <v>3</v>
      </c>
      <c r="F467" s="5">
        <v>5</v>
      </c>
      <c r="G467" s="5">
        <v>105</v>
      </c>
      <c r="H467" s="5">
        <v>169</v>
      </c>
      <c r="I467" s="5">
        <v>288</v>
      </c>
      <c r="J467" s="6">
        <v>1066</v>
      </c>
      <c r="K467" s="5">
        <v>533</v>
      </c>
      <c r="L467" s="5">
        <v>888</v>
      </c>
      <c r="M467" s="6">
        <v>18653</v>
      </c>
      <c r="N467" s="6">
        <v>30023</v>
      </c>
      <c r="O467" s="6">
        <v>51163</v>
      </c>
    </row>
    <row r="468" spans="1:15" ht="11.25" customHeight="1" x14ac:dyDescent="0.2">
      <c r="A468" s="296"/>
      <c r="B468" s="3" t="s">
        <v>16</v>
      </c>
      <c r="C468" s="2" t="s">
        <v>11</v>
      </c>
      <c r="D468" s="5">
        <v>167</v>
      </c>
      <c r="E468" s="5">
        <v>131</v>
      </c>
      <c r="F468" s="5">
        <v>106</v>
      </c>
      <c r="G468" s="6">
        <v>3416</v>
      </c>
      <c r="H468" s="6">
        <v>4760</v>
      </c>
      <c r="I468" s="6">
        <v>8580</v>
      </c>
      <c r="J468" s="6">
        <v>14922</v>
      </c>
      <c r="K468" s="6">
        <v>11705</v>
      </c>
      <c r="L468" s="6">
        <v>9471</v>
      </c>
      <c r="M468" s="6">
        <v>305225</v>
      </c>
      <c r="N468" s="6">
        <v>425313</v>
      </c>
      <c r="O468" s="6">
        <v>766636</v>
      </c>
    </row>
    <row r="469" spans="1:15" ht="11.25" customHeight="1" x14ac:dyDescent="0.2">
      <c r="A469" s="296"/>
      <c r="B469" s="3" t="s">
        <v>17</v>
      </c>
      <c r="C469" s="2" t="s">
        <v>12</v>
      </c>
      <c r="D469" s="5">
        <v>137</v>
      </c>
      <c r="E469" s="5">
        <v>59</v>
      </c>
      <c r="F469" s="5">
        <v>90</v>
      </c>
      <c r="G469" s="6">
        <v>2694</v>
      </c>
      <c r="H469" s="6">
        <v>4138</v>
      </c>
      <c r="I469" s="6">
        <v>7118</v>
      </c>
      <c r="J469" s="6">
        <v>24436</v>
      </c>
      <c r="K469" s="6">
        <v>10523</v>
      </c>
      <c r="L469" s="6">
        <v>16053</v>
      </c>
      <c r="M469" s="6">
        <v>480512</v>
      </c>
      <c r="N469" s="6">
        <v>738069</v>
      </c>
      <c r="O469" s="6">
        <v>1269593</v>
      </c>
    </row>
    <row r="470" spans="1:15" ht="11.25" customHeight="1" x14ac:dyDescent="0.2">
      <c r="A470" s="296"/>
      <c r="B470" s="3" t="s">
        <v>18</v>
      </c>
      <c r="C470" s="2" t="s">
        <v>11</v>
      </c>
      <c r="D470" s="5">
        <v>18</v>
      </c>
      <c r="E470" s="5">
        <v>15</v>
      </c>
      <c r="F470" s="5">
        <v>50</v>
      </c>
      <c r="G470" s="6">
        <v>1195</v>
      </c>
      <c r="H470" s="6">
        <v>1552</v>
      </c>
      <c r="I470" s="6">
        <v>2830</v>
      </c>
      <c r="J470" s="6">
        <v>2876</v>
      </c>
      <c r="K470" s="6">
        <v>2396</v>
      </c>
      <c r="L470" s="6">
        <v>7988</v>
      </c>
      <c r="M470" s="6">
        <v>190912</v>
      </c>
      <c r="N470" s="6">
        <v>247946</v>
      </c>
      <c r="O470" s="6">
        <v>452118</v>
      </c>
    </row>
    <row r="471" spans="1:15" ht="11.25" customHeight="1" x14ac:dyDescent="0.2">
      <c r="A471" s="296"/>
      <c r="B471" s="3" t="s">
        <v>19</v>
      </c>
      <c r="C471" s="2" t="s">
        <v>12</v>
      </c>
      <c r="D471" s="5">
        <v>38</v>
      </c>
      <c r="E471" s="5">
        <v>22</v>
      </c>
      <c r="F471" s="5">
        <v>118</v>
      </c>
      <c r="G471" s="6">
        <v>2541</v>
      </c>
      <c r="H471" s="6">
        <v>3533</v>
      </c>
      <c r="I471" s="6">
        <v>6252</v>
      </c>
      <c r="J471" s="6">
        <v>7518</v>
      </c>
      <c r="K471" s="6">
        <v>4352</v>
      </c>
      <c r="L471" s="6">
        <v>23344</v>
      </c>
      <c r="M471" s="6">
        <v>502697</v>
      </c>
      <c r="N471" s="6">
        <v>698949</v>
      </c>
      <c r="O471" s="6">
        <v>1236860</v>
      </c>
    </row>
    <row r="472" spans="1:15" ht="11.25" customHeight="1" x14ac:dyDescent="0.2">
      <c r="A472" s="297"/>
      <c r="B472" s="298" t="s">
        <v>8</v>
      </c>
      <c r="C472" s="298"/>
      <c r="D472" s="5">
        <v>510</v>
      </c>
      <c r="E472" s="5">
        <v>283</v>
      </c>
      <c r="F472" s="5">
        <v>470</v>
      </c>
      <c r="G472" s="6">
        <v>12947</v>
      </c>
      <c r="H472" s="6">
        <v>18753</v>
      </c>
      <c r="I472" s="8">
        <v>32963</v>
      </c>
      <c r="J472" s="6">
        <v>99793</v>
      </c>
      <c r="K472" s="6">
        <v>45703</v>
      </c>
      <c r="L472" s="6">
        <v>87897</v>
      </c>
      <c r="M472" s="6">
        <v>2447734</v>
      </c>
      <c r="N472" s="6">
        <v>3587909</v>
      </c>
      <c r="O472" s="10">
        <v>6269036</v>
      </c>
    </row>
    <row r="473" spans="1:15" ht="11.25" customHeight="1" x14ac:dyDescent="0.2">
      <c r="A473" s="295" t="s">
        <v>55</v>
      </c>
      <c r="B473" s="3" t="s">
        <v>10</v>
      </c>
      <c r="C473" s="2" t="s">
        <v>11</v>
      </c>
      <c r="D473" s="5">
        <v>90</v>
      </c>
      <c r="E473" s="5">
        <v>1</v>
      </c>
      <c r="F473" s="5">
        <v>1</v>
      </c>
      <c r="G473" s="4"/>
      <c r="H473" s="4"/>
      <c r="I473" s="5">
        <v>92</v>
      </c>
      <c r="J473" s="6">
        <v>39525</v>
      </c>
      <c r="K473" s="5">
        <v>439</v>
      </c>
      <c r="L473" s="5">
        <v>439</v>
      </c>
      <c r="M473" s="4"/>
      <c r="N473" s="4"/>
      <c r="O473" s="6">
        <v>40403</v>
      </c>
    </row>
    <row r="474" spans="1:15" ht="11.25" customHeight="1" x14ac:dyDescent="0.2">
      <c r="A474" s="296"/>
      <c r="B474" s="3" t="s">
        <v>10</v>
      </c>
      <c r="C474" s="2" t="s">
        <v>12</v>
      </c>
      <c r="D474" s="5">
        <v>70</v>
      </c>
      <c r="E474" s="4"/>
      <c r="F474" s="5">
        <v>1</v>
      </c>
      <c r="G474" s="4"/>
      <c r="H474" s="4"/>
      <c r="I474" s="5">
        <v>71</v>
      </c>
      <c r="J474" s="6">
        <v>29819</v>
      </c>
      <c r="K474" s="4"/>
      <c r="L474" s="5">
        <v>426</v>
      </c>
      <c r="M474" s="4"/>
      <c r="N474" s="4"/>
      <c r="O474" s="6">
        <v>30245</v>
      </c>
    </row>
    <row r="475" spans="1:15" ht="11.25" customHeight="1" x14ac:dyDescent="0.2">
      <c r="A475" s="296"/>
      <c r="B475" s="3" t="s">
        <v>13</v>
      </c>
      <c r="C475" s="2" t="s">
        <v>11</v>
      </c>
      <c r="D475" s="5">
        <v>515</v>
      </c>
      <c r="E475" s="5">
        <v>3</v>
      </c>
      <c r="F475" s="5">
        <v>7</v>
      </c>
      <c r="G475" s="4"/>
      <c r="H475" s="5">
        <v>25</v>
      </c>
      <c r="I475" s="5">
        <v>550</v>
      </c>
      <c r="J475" s="6">
        <v>224986</v>
      </c>
      <c r="K475" s="6">
        <v>1311</v>
      </c>
      <c r="L475" s="6">
        <v>3058</v>
      </c>
      <c r="M475" s="4"/>
      <c r="N475" s="6">
        <v>10922</v>
      </c>
      <c r="O475" s="6">
        <v>240277</v>
      </c>
    </row>
    <row r="476" spans="1:15" ht="11.25" customHeight="1" x14ac:dyDescent="0.2">
      <c r="A476" s="296"/>
      <c r="B476" s="3" t="s">
        <v>13</v>
      </c>
      <c r="C476" s="2" t="s">
        <v>12</v>
      </c>
      <c r="D476" s="5">
        <v>473</v>
      </c>
      <c r="E476" s="5">
        <v>7</v>
      </c>
      <c r="F476" s="5">
        <v>7</v>
      </c>
      <c r="G476" s="5">
        <v>2</v>
      </c>
      <c r="H476" s="5">
        <v>24</v>
      </c>
      <c r="I476" s="5">
        <v>513</v>
      </c>
      <c r="J476" s="6">
        <v>201464</v>
      </c>
      <c r="K476" s="6">
        <v>2982</v>
      </c>
      <c r="L476" s="6">
        <v>2982</v>
      </c>
      <c r="M476" s="5">
        <v>852</v>
      </c>
      <c r="N476" s="6">
        <v>10222</v>
      </c>
      <c r="O476" s="6">
        <v>218502</v>
      </c>
    </row>
    <row r="477" spans="1:15" ht="11.25" customHeight="1" x14ac:dyDescent="0.2">
      <c r="A477" s="296"/>
      <c r="B477" s="3" t="s">
        <v>14</v>
      </c>
      <c r="C477" s="2" t="s">
        <v>11</v>
      </c>
      <c r="D477" s="6">
        <v>1391</v>
      </c>
      <c r="E477" s="5">
        <v>8</v>
      </c>
      <c r="F477" s="5">
        <v>31</v>
      </c>
      <c r="G477" s="5">
        <v>6</v>
      </c>
      <c r="H477" s="5">
        <v>195</v>
      </c>
      <c r="I477" s="6">
        <v>1631</v>
      </c>
      <c r="J477" s="6">
        <v>398894</v>
      </c>
      <c r="K477" s="6">
        <v>2294</v>
      </c>
      <c r="L477" s="6">
        <v>8890</v>
      </c>
      <c r="M477" s="6">
        <v>1721</v>
      </c>
      <c r="N477" s="6">
        <v>55920</v>
      </c>
      <c r="O477" s="6">
        <v>467719</v>
      </c>
    </row>
    <row r="478" spans="1:15" ht="11.25" customHeight="1" x14ac:dyDescent="0.2">
      <c r="A478" s="296"/>
      <c r="B478" s="3" t="s">
        <v>14</v>
      </c>
      <c r="C478" s="2" t="s">
        <v>12</v>
      </c>
      <c r="D478" s="6">
        <v>1297</v>
      </c>
      <c r="E478" s="5">
        <v>10</v>
      </c>
      <c r="F478" s="5">
        <v>29</v>
      </c>
      <c r="G478" s="5">
        <v>7</v>
      </c>
      <c r="H478" s="5">
        <v>171</v>
      </c>
      <c r="I478" s="6">
        <v>1514</v>
      </c>
      <c r="J478" s="6">
        <v>391943</v>
      </c>
      <c r="K478" s="6">
        <v>3022</v>
      </c>
      <c r="L478" s="6">
        <v>8764</v>
      </c>
      <c r="M478" s="6">
        <v>2115</v>
      </c>
      <c r="N478" s="6">
        <v>51675</v>
      </c>
      <c r="O478" s="6">
        <v>457519</v>
      </c>
    </row>
    <row r="479" spans="1:15" ht="11.25" customHeight="1" x14ac:dyDescent="0.2">
      <c r="A479" s="296"/>
      <c r="B479" s="3" t="s">
        <v>15</v>
      </c>
      <c r="C479" s="2" t="s">
        <v>11</v>
      </c>
      <c r="D479" s="5">
        <v>193</v>
      </c>
      <c r="E479" s="5">
        <v>2</v>
      </c>
      <c r="F479" s="5">
        <v>4</v>
      </c>
      <c r="G479" s="4"/>
      <c r="H479" s="5">
        <v>34</v>
      </c>
      <c r="I479" s="5">
        <v>233</v>
      </c>
      <c r="J479" s="6">
        <v>19018</v>
      </c>
      <c r="K479" s="5">
        <v>197</v>
      </c>
      <c r="L479" s="5">
        <v>394</v>
      </c>
      <c r="M479" s="4"/>
      <c r="N479" s="6">
        <v>3350</v>
      </c>
      <c r="O479" s="6">
        <v>22959</v>
      </c>
    </row>
    <row r="480" spans="1:15" ht="11.25" customHeight="1" x14ac:dyDescent="0.2">
      <c r="A480" s="296"/>
      <c r="B480" s="3" t="s">
        <v>15</v>
      </c>
      <c r="C480" s="2" t="s">
        <v>12</v>
      </c>
      <c r="D480" s="5">
        <v>108</v>
      </c>
      <c r="E480" s="4"/>
      <c r="F480" s="4"/>
      <c r="G480" s="4"/>
      <c r="H480" s="5">
        <v>14</v>
      </c>
      <c r="I480" s="5">
        <v>122</v>
      </c>
      <c r="J480" s="6">
        <v>19378</v>
      </c>
      <c r="K480" s="4"/>
      <c r="L480" s="4"/>
      <c r="M480" s="4"/>
      <c r="N480" s="6">
        <v>2512</v>
      </c>
      <c r="O480" s="6">
        <v>21890</v>
      </c>
    </row>
    <row r="481" spans="1:15" ht="11.25" customHeight="1" x14ac:dyDescent="0.2">
      <c r="A481" s="296"/>
      <c r="B481" s="3" t="s">
        <v>16</v>
      </c>
      <c r="C481" s="2" t="s">
        <v>11</v>
      </c>
      <c r="D481" s="6">
        <v>4501</v>
      </c>
      <c r="E481" s="5">
        <v>133</v>
      </c>
      <c r="F481" s="5">
        <v>93</v>
      </c>
      <c r="G481" s="5">
        <v>45</v>
      </c>
      <c r="H481" s="5">
        <v>762</v>
      </c>
      <c r="I481" s="6">
        <v>5534</v>
      </c>
      <c r="J481" s="6">
        <v>406193</v>
      </c>
      <c r="K481" s="6">
        <v>12003</v>
      </c>
      <c r="L481" s="6">
        <v>8393</v>
      </c>
      <c r="M481" s="6">
        <v>4061</v>
      </c>
      <c r="N481" s="6">
        <v>68767</v>
      </c>
      <c r="O481" s="6">
        <v>499417</v>
      </c>
    </row>
    <row r="482" spans="1:15" ht="11.25" customHeight="1" x14ac:dyDescent="0.2">
      <c r="A482" s="296"/>
      <c r="B482" s="3" t="s">
        <v>17</v>
      </c>
      <c r="C482" s="2" t="s">
        <v>12</v>
      </c>
      <c r="D482" s="6">
        <v>3733</v>
      </c>
      <c r="E482" s="5">
        <v>57</v>
      </c>
      <c r="F482" s="5">
        <v>84</v>
      </c>
      <c r="G482" s="5">
        <v>32</v>
      </c>
      <c r="H482" s="5">
        <v>610</v>
      </c>
      <c r="I482" s="6">
        <v>4516</v>
      </c>
      <c r="J482" s="6">
        <v>672490</v>
      </c>
      <c r="K482" s="6">
        <v>10268</v>
      </c>
      <c r="L482" s="6">
        <v>15132</v>
      </c>
      <c r="M482" s="6">
        <v>5765</v>
      </c>
      <c r="N482" s="6">
        <v>109890</v>
      </c>
      <c r="O482" s="6">
        <v>813545</v>
      </c>
    </row>
    <row r="483" spans="1:15" ht="11.25" customHeight="1" x14ac:dyDescent="0.2">
      <c r="A483" s="296"/>
      <c r="B483" s="3" t="s">
        <v>18</v>
      </c>
      <c r="C483" s="2" t="s">
        <v>11</v>
      </c>
      <c r="D483" s="6">
        <v>1380</v>
      </c>
      <c r="E483" s="5">
        <v>30</v>
      </c>
      <c r="F483" s="5">
        <v>24</v>
      </c>
      <c r="G483" s="5">
        <v>11</v>
      </c>
      <c r="H483" s="5">
        <v>268</v>
      </c>
      <c r="I483" s="6">
        <v>1713</v>
      </c>
      <c r="J483" s="6">
        <v>222672</v>
      </c>
      <c r="K483" s="6">
        <v>4841</v>
      </c>
      <c r="L483" s="6">
        <v>3873</v>
      </c>
      <c r="M483" s="6">
        <v>1775</v>
      </c>
      <c r="N483" s="6">
        <v>43243</v>
      </c>
      <c r="O483" s="6">
        <v>276404</v>
      </c>
    </row>
    <row r="484" spans="1:15" ht="11.25" customHeight="1" x14ac:dyDescent="0.2">
      <c r="A484" s="296"/>
      <c r="B484" s="3" t="s">
        <v>19</v>
      </c>
      <c r="C484" s="2" t="s">
        <v>12</v>
      </c>
      <c r="D484" s="6">
        <v>2955</v>
      </c>
      <c r="E484" s="5">
        <v>27</v>
      </c>
      <c r="F484" s="5">
        <v>44</v>
      </c>
      <c r="G484" s="5">
        <v>5</v>
      </c>
      <c r="H484" s="5">
        <v>542</v>
      </c>
      <c r="I484" s="6">
        <v>3573</v>
      </c>
      <c r="J484" s="6">
        <v>590446</v>
      </c>
      <c r="K484" s="6">
        <v>5395</v>
      </c>
      <c r="L484" s="6">
        <v>8792</v>
      </c>
      <c r="M484" s="5">
        <v>999</v>
      </c>
      <c r="N484" s="6">
        <v>108298</v>
      </c>
      <c r="O484" s="6">
        <v>713930</v>
      </c>
    </row>
    <row r="485" spans="1:15" ht="11.25" customHeight="1" x14ac:dyDescent="0.2">
      <c r="A485" s="297"/>
      <c r="B485" s="298" t="s">
        <v>8</v>
      </c>
      <c r="C485" s="298"/>
      <c r="D485" s="6">
        <v>16706</v>
      </c>
      <c r="E485" s="5">
        <v>278</v>
      </c>
      <c r="F485" s="5">
        <v>325</v>
      </c>
      <c r="G485" s="5">
        <v>108</v>
      </c>
      <c r="H485" s="6">
        <v>2645</v>
      </c>
      <c r="I485" s="8">
        <v>20062</v>
      </c>
      <c r="J485" s="6">
        <v>3216828</v>
      </c>
      <c r="K485" s="6">
        <v>42752</v>
      </c>
      <c r="L485" s="6">
        <v>61143</v>
      </c>
      <c r="M485" s="6">
        <v>17288</v>
      </c>
      <c r="N485" s="6">
        <v>464799</v>
      </c>
      <c r="O485" s="10">
        <v>3802810</v>
      </c>
    </row>
    <row r="486" spans="1:15" ht="11.25" customHeight="1" x14ac:dyDescent="0.2">
      <c r="A486" s="295" t="s">
        <v>56</v>
      </c>
      <c r="B486" s="3" t="s">
        <v>10</v>
      </c>
      <c r="C486" s="2" t="s">
        <v>11</v>
      </c>
      <c r="D486" s="5">
        <v>219</v>
      </c>
      <c r="E486" s="5">
        <v>20</v>
      </c>
      <c r="F486" s="5">
        <v>185</v>
      </c>
      <c r="G486" s="5">
        <v>7</v>
      </c>
      <c r="H486" s="5">
        <v>83</v>
      </c>
      <c r="I486" s="5">
        <v>514</v>
      </c>
      <c r="J486" s="6">
        <v>95225</v>
      </c>
      <c r="K486" s="6">
        <v>8696</v>
      </c>
      <c r="L486" s="6">
        <v>80441</v>
      </c>
      <c r="M486" s="6">
        <v>3044</v>
      </c>
      <c r="N486" s="6">
        <v>36090</v>
      </c>
      <c r="O486" s="6">
        <v>223496</v>
      </c>
    </row>
    <row r="487" spans="1:15" ht="11.25" customHeight="1" x14ac:dyDescent="0.2">
      <c r="A487" s="296"/>
      <c r="B487" s="3" t="s">
        <v>10</v>
      </c>
      <c r="C487" s="2" t="s">
        <v>12</v>
      </c>
      <c r="D487" s="5">
        <v>204</v>
      </c>
      <c r="E487" s="5">
        <v>26</v>
      </c>
      <c r="F487" s="5">
        <v>179</v>
      </c>
      <c r="G487" s="5">
        <v>8</v>
      </c>
      <c r="H487" s="5">
        <v>98</v>
      </c>
      <c r="I487" s="5">
        <v>515</v>
      </c>
      <c r="J487" s="6">
        <v>86041</v>
      </c>
      <c r="K487" s="6">
        <v>10966</v>
      </c>
      <c r="L487" s="6">
        <v>75496</v>
      </c>
      <c r="M487" s="6">
        <v>3374</v>
      </c>
      <c r="N487" s="6">
        <v>41333</v>
      </c>
      <c r="O487" s="6">
        <v>217210</v>
      </c>
    </row>
    <row r="488" spans="1:15" ht="11.25" customHeight="1" x14ac:dyDescent="0.2">
      <c r="A488" s="296"/>
      <c r="B488" s="3" t="s">
        <v>13</v>
      </c>
      <c r="C488" s="2" t="s">
        <v>11</v>
      </c>
      <c r="D488" s="5">
        <v>902</v>
      </c>
      <c r="E488" s="5">
        <v>141</v>
      </c>
      <c r="F488" s="6">
        <v>1142</v>
      </c>
      <c r="G488" s="5">
        <v>41</v>
      </c>
      <c r="H488" s="5">
        <v>433</v>
      </c>
      <c r="I488" s="6">
        <v>2659</v>
      </c>
      <c r="J488" s="6">
        <v>390151</v>
      </c>
      <c r="K488" s="6">
        <v>60988</v>
      </c>
      <c r="L488" s="6">
        <v>493960</v>
      </c>
      <c r="M488" s="6">
        <v>17734</v>
      </c>
      <c r="N488" s="6">
        <v>187290</v>
      </c>
      <c r="O488" s="6">
        <v>1150123</v>
      </c>
    </row>
    <row r="489" spans="1:15" ht="11.25" customHeight="1" x14ac:dyDescent="0.2">
      <c r="A489" s="296"/>
      <c r="B489" s="3" t="s">
        <v>13</v>
      </c>
      <c r="C489" s="2" t="s">
        <v>12</v>
      </c>
      <c r="D489" s="5">
        <v>865</v>
      </c>
      <c r="E489" s="5">
        <v>131</v>
      </c>
      <c r="F489" s="6">
        <v>1058</v>
      </c>
      <c r="G489" s="5">
        <v>43</v>
      </c>
      <c r="H489" s="5">
        <v>417</v>
      </c>
      <c r="I489" s="6">
        <v>2514</v>
      </c>
      <c r="J489" s="6">
        <v>364781</v>
      </c>
      <c r="K489" s="6">
        <v>55244</v>
      </c>
      <c r="L489" s="6">
        <v>446171</v>
      </c>
      <c r="M489" s="6">
        <v>18134</v>
      </c>
      <c r="N489" s="6">
        <v>175854</v>
      </c>
      <c r="O489" s="6">
        <v>1060184</v>
      </c>
    </row>
    <row r="490" spans="1:15" ht="11.25" customHeight="1" x14ac:dyDescent="0.2">
      <c r="A490" s="296"/>
      <c r="B490" s="3" t="s">
        <v>14</v>
      </c>
      <c r="C490" s="2" t="s">
        <v>11</v>
      </c>
      <c r="D490" s="6">
        <v>1702</v>
      </c>
      <c r="E490" s="5">
        <v>299</v>
      </c>
      <c r="F490" s="6">
        <v>2740</v>
      </c>
      <c r="G490" s="5">
        <v>146</v>
      </c>
      <c r="H490" s="6">
        <v>1559</v>
      </c>
      <c r="I490" s="6">
        <v>6446</v>
      </c>
      <c r="J490" s="6">
        <v>483246</v>
      </c>
      <c r="K490" s="6">
        <v>84895</v>
      </c>
      <c r="L490" s="6">
        <v>777963</v>
      </c>
      <c r="M490" s="6">
        <v>41454</v>
      </c>
      <c r="N490" s="6">
        <v>442644</v>
      </c>
      <c r="O490" s="6">
        <v>1830202</v>
      </c>
    </row>
    <row r="491" spans="1:15" ht="11.25" customHeight="1" x14ac:dyDescent="0.2">
      <c r="A491" s="296"/>
      <c r="B491" s="3" t="s">
        <v>14</v>
      </c>
      <c r="C491" s="2" t="s">
        <v>12</v>
      </c>
      <c r="D491" s="6">
        <v>1599</v>
      </c>
      <c r="E491" s="5">
        <v>283</v>
      </c>
      <c r="F491" s="6">
        <v>2501</v>
      </c>
      <c r="G491" s="5">
        <v>122</v>
      </c>
      <c r="H491" s="6">
        <v>1415</v>
      </c>
      <c r="I491" s="6">
        <v>5920</v>
      </c>
      <c r="J491" s="6">
        <v>478420</v>
      </c>
      <c r="K491" s="6">
        <v>84673</v>
      </c>
      <c r="L491" s="6">
        <v>748298</v>
      </c>
      <c r="M491" s="6">
        <v>36502</v>
      </c>
      <c r="N491" s="6">
        <v>423367</v>
      </c>
      <c r="O491" s="6">
        <v>1771260</v>
      </c>
    </row>
    <row r="492" spans="1:15" ht="11.25" customHeight="1" x14ac:dyDescent="0.2">
      <c r="A492" s="296"/>
      <c r="B492" s="3" t="s">
        <v>15</v>
      </c>
      <c r="C492" s="2" t="s">
        <v>11</v>
      </c>
      <c r="D492" s="5">
        <v>268</v>
      </c>
      <c r="E492" s="5">
        <v>53</v>
      </c>
      <c r="F492" s="5">
        <v>375</v>
      </c>
      <c r="G492" s="5">
        <v>23</v>
      </c>
      <c r="H492" s="5">
        <v>276</v>
      </c>
      <c r="I492" s="5">
        <v>995</v>
      </c>
      <c r="J492" s="6">
        <v>26147</v>
      </c>
      <c r="K492" s="6">
        <v>5171</v>
      </c>
      <c r="L492" s="6">
        <v>36586</v>
      </c>
      <c r="M492" s="6">
        <v>2244</v>
      </c>
      <c r="N492" s="6">
        <v>26927</v>
      </c>
      <c r="O492" s="6">
        <v>97075</v>
      </c>
    </row>
    <row r="493" spans="1:15" ht="11.25" customHeight="1" x14ac:dyDescent="0.2">
      <c r="A493" s="296"/>
      <c r="B493" s="3" t="s">
        <v>15</v>
      </c>
      <c r="C493" s="2" t="s">
        <v>12</v>
      </c>
      <c r="D493" s="5">
        <v>179</v>
      </c>
      <c r="E493" s="5">
        <v>36</v>
      </c>
      <c r="F493" s="5">
        <v>300</v>
      </c>
      <c r="G493" s="5">
        <v>16</v>
      </c>
      <c r="H493" s="5">
        <v>256</v>
      </c>
      <c r="I493" s="5">
        <v>787</v>
      </c>
      <c r="J493" s="6">
        <v>31799</v>
      </c>
      <c r="K493" s="6">
        <v>6395</v>
      </c>
      <c r="L493" s="6">
        <v>53294</v>
      </c>
      <c r="M493" s="6">
        <v>2842</v>
      </c>
      <c r="N493" s="6">
        <v>45478</v>
      </c>
      <c r="O493" s="6">
        <v>139808</v>
      </c>
    </row>
    <row r="494" spans="1:15" ht="11.25" customHeight="1" x14ac:dyDescent="0.2">
      <c r="A494" s="296"/>
      <c r="B494" s="3" t="s">
        <v>16</v>
      </c>
      <c r="C494" s="2" t="s">
        <v>11</v>
      </c>
      <c r="D494" s="6">
        <v>5485</v>
      </c>
      <c r="E494" s="6">
        <v>1355</v>
      </c>
      <c r="F494" s="6">
        <v>7355</v>
      </c>
      <c r="G494" s="5">
        <v>461</v>
      </c>
      <c r="H494" s="6">
        <v>5456</v>
      </c>
      <c r="I494" s="6">
        <v>20112</v>
      </c>
      <c r="J494" s="6">
        <v>490093</v>
      </c>
      <c r="K494" s="6">
        <v>121071</v>
      </c>
      <c r="L494" s="6">
        <v>657181</v>
      </c>
      <c r="M494" s="6">
        <v>41191</v>
      </c>
      <c r="N494" s="6">
        <v>487502</v>
      </c>
      <c r="O494" s="6">
        <v>1797038</v>
      </c>
    </row>
    <row r="495" spans="1:15" ht="11.25" customHeight="1" x14ac:dyDescent="0.2">
      <c r="A495" s="296"/>
      <c r="B495" s="3" t="s">
        <v>17</v>
      </c>
      <c r="C495" s="2" t="s">
        <v>12</v>
      </c>
      <c r="D495" s="6">
        <v>5035</v>
      </c>
      <c r="E495" s="6">
        <v>1068</v>
      </c>
      <c r="F495" s="6">
        <v>6921</v>
      </c>
      <c r="G495" s="5">
        <v>446</v>
      </c>
      <c r="H495" s="6">
        <v>5082</v>
      </c>
      <c r="I495" s="6">
        <v>18552</v>
      </c>
      <c r="J495" s="6">
        <v>898061</v>
      </c>
      <c r="K495" s="6">
        <v>190492</v>
      </c>
      <c r="L495" s="6">
        <v>1234455</v>
      </c>
      <c r="M495" s="6">
        <v>79550</v>
      </c>
      <c r="N495" s="6">
        <v>906444</v>
      </c>
      <c r="O495" s="6">
        <v>3309002</v>
      </c>
    </row>
    <row r="496" spans="1:15" ht="11.25" customHeight="1" x14ac:dyDescent="0.2">
      <c r="A496" s="296"/>
      <c r="B496" s="3" t="s">
        <v>18</v>
      </c>
      <c r="C496" s="2" t="s">
        <v>11</v>
      </c>
      <c r="D496" s="6">
        <v>1344</v>
      </c>
      <c r="E496" s="5">
        <v>296</v>
      </c>
      <c r="F496" s="6">
        <v>1780</v>
      </c>
      <c r="G496" s="5">
        <v>127</v>
      </c>
      <c r="H496" s="6">
        <v>1763</v>
      </c>
      <c r="I496" s="6">
        <v>5310</v>
      </c>
      <c r="J496" s="6">
        <v>214716</v>
      </c>
      <c r="K496" s="6">
        <v>47289</v>
      </c>
      <c r="L496" s="6">
        <v>284370</v>
      </c>
      <c r="M496" s="6">
        <v>20289</v>
      </c>
      <c r="N496" s="6">
        <v>281655</v>
      </c>
      <c r="O496" s="6">
        <v>848319</v>
      </c>
    </row>
    <row r="497" spans="1:15" ht="11.25" customHeight="1" x14ac:dyDescent="0.2">
      <c r="A497" s="296"/>
      <c r="B497" s="3" t="s">
        <v>19</v>
      </c>
      <c r="C497" s="2" t="s">
        <v>12</v>
      </c>
      <c r="D497" s="6">
        <v>2653</v>
      </c>
      <c r="E497" s="5">
        <v>528</v>
      </c>
      <c r="F497" s="6">
        <v>4066</v>
      </c>
      <c r="G497" s="5">
        <v>229</v>
      </c>
      <c r="H497" s="6">
        <v>4084</v>
      </c>
      <c r="I497" s="6">
        <v>11560</v>
      </c>
      <c r="J497" s="6">
        <v>524854</v>
      </c>
      <c r="K497" s="6">
        <v>104457</v>
      </c>
      <c r="L497" s="6">
        <v>804394</v>
      </c>
      <c r="M497" s="6">
        <v>45304</v>
      </c>
      <c r="N497" s="6">
        <v>807955</v>
      </c>
      <c r="O497" s="6">
        <v>2286964</v>
      </c>
    </row>
    <row r="498" spans="1:15" ht="11.25" customHeight="1" x14ac:dyDescent="0.2">
      <c r="A498" s="297"/>
      <c r="B498" s="298" t="s">
        <v>8</v>
      </c>
      <c r="C498" s="298"/>
      <c r="D498" s="6">
        <v>20455</v>
      </c>
      <c r="E498" s="6">
        <v>4236</v>
      </c>
      <c r="F498" s="6">
        <v>28602</v>
      </c>
      <c r="G498" s="6">
        <v>1669</v>
      </c>
      <c r="H498" s="6">
        <v>20922</v>
      </c>
      <c r="I498" s="8">
        <v>75884</v>
      </c>
      <c r="J498" s="6">
        <v>4083534</v>
      </c>
      <c r="K498" s="6">
        <v>780337</v>
      </c>
      <c r="L498" s="6">
        <v>5692609</v>
      </c>
      <c r="M498" s="6">
        <v>311662</v>
      </c>
      <c r="N498" s="6">
        <v>3862539</v>
      </c>
      <c r="O498" s="10">
        <v>14730681</v>
      </c>
    </row>
    <row r="499" spans="1:15" ht="11.25" customHeight="1" x14ac:dyDescent="0.2">
      <c r="A499" s="295" t="s">
        <v>57</v>
      </c>
      <c r="B499" s="3" t="s">
        <v>10</v>
      </c>
      <c r="C499" s="2" t="s">
        <v>11</v>
      </c>
      <c r="D499" s="5">
        <v>1</v>
      </c>
      <c r="E499" s="4"/>
      <c r="F499" s="5">
        <v>1</v>
      </c>
      <c r="G499" s="5">
        <v>10</v>
      </c>
      <c r="H499" s="5">
        <v>124</v>
      </c>
      <c r="I499" s="5">
        <v>136</v>
      </c>
      <c r="J499" s="5">
        <v>435</v>
      </c>
      <c r="K499" s="4"/>
      <c r="L499" s="5">
        <v>435</v>
      </c>
      <c r="M499" s="6">
        <v>4348</v>
      </c>
      <c r="N499" s="6">
        <v>53917</v>
      </c>
      <c r="O499" s="6">
        <v>59135</v>
      </c>
    </row>
    <row r="500" spans="1:15" ht="11.25" customHeight="1" x14ac:dyDescent="0.2">
      <c r="A500" s="296"/>
      <c r="B500" s="3" t="s">
        <v>10</v>
      </c>
      <c r="C500" s="2" t="s">
        <v>12</v>
      </c>
      <c r="D500" s="4"/>
      <c r="E500" s="5">
        <v>1</v>
      </c>
      <c r="F500" s="4"/>
      <c r="G500" s="5">
        <v>7</v>
      </c>
      <c r="H500" s="5">
        <v>120</v>
      </c>
      <c r="I500" s="5">
        <v>128</v>
      </c>
      <c r="J500" s="4"/>
      <c r="K500" s="5">
        <v>422</v>
      </c>
      <c r="L500" s="4"/>
      <c r="M500" s="6">
        <v>2952</v>
      </c>
      <c r="N500" s="6">
        <v>50612</v>
      </c>
      <c r="O500" s="6">
        <v>53986</v>
      </c>
    </row>
    <row r="501" spans="1:15" ht="11.25" customHeight="1" x14ac:dyDescent="0.2">
      <c r="A501" s="296"/>
      <c r="B501" s="3" t="s">
        <v>13</v>
      </c>
      <c r="C501" s="2" t="s">
        <v>11</v>
      </c>
      <c r="D501" s="5">
        <v>12</v>
      </c>
      <c r="E501" s="5">
        <v>3</v>
      </c>
      <c r="F501" s="5">
        <v>7</v>
      </c>
      <c r="G501" s="5">
        <v>70</v>
      </c>
      <c r="H501" s="5">
        <v>665</v>
      </c>
      <c r="I501" s="5">
        <v>757</v>
      </c>
      <c r="J501" s="6">
        <v>5190</v>
      </c>
      <c r="K501" s="6">
        <v>1298</v>
      </c>
      <c r="L501" s="6">
        <v>3028</v>
      </c>
      <c r="M501" s="6">
        <v>30278</v>
      </c>
      <c r="N501" s="6">
        <v>287639</v>
      </c>
      <c r="O501" s="6">
        <v>327433</v>
      </c>
    </row>
    <row r="502" spans="1:15" ht="11.25" customHeight="1" x14ac:dyDescent="0.2">
      <c r="A502" s="296"/>
      <c r="B502" s="3" t="s">
        <v>13</v>
      </c>
      <c r="C502" s="2" t="s">
        <v>12</v>
      </c>
      <c r="D502" s="5">
        <v>9</v>
      </c>
      <c r="E502" s="5">
        <v>6</v>
      </c>
      <c r="F502" s="5">
        <v>2</v>
      </c>
      <c r="G502" s="5">
        <v>72</v>
      </c>
      <c r="H502" s="5">
        <v>592</v>
      </c>
      <c r="I502" s="5">
        <v>681</v>
      </c>
      <c r="J502" s="6">
        <v>3795</v>
      </c>
      <c r="K502" s="6">
        <v>2530</v>
      </c>
      <c r="L502" s="5">
        <v>843</v>
      </c>
      <c r="M502" s="6">
        <v>30363</v>
      </c>
      <c r="N502" s="6">
        <v>249653</v>
      </c>
      <c r="O502" s="6">
        <v>287184</v>
      </c>
    </row>
    <row r="503" spans="1:15" ht="11.25" customHeight="1" x14ac:dyDescent="0.2">
      <c r="A503" s="296"/>
      <c r="B503" s="3" t="s">
        <v>14</v>
      </c>
      <c r="C503" s="2" t="s">
        <v>11</v>
      </c>
      <c r="D503" s="5">
        <v>15</v>
      </c>
      <c r="E503" s="5">
        <v>13</v>
      </c>
      <c r="F503" s="5">
        <v>6</v>
      </c>
      <c r="G503" s="5">
        <v>358</v>
      </c>
      <c r="H503" s="6">
        <v>1794</v>
      </c>
      <c r="I503" s="6">
        <v>2186</v>
      </c>
      <c r="J503" s="6">
        <v>4259</v>
      </c>
      <c r="K503" s="6">
        <v>3691</v>
      </c>
      <c r="L503" s="6">
        <v>1704</v>
      </c>
      <c r="M503" s="6">
        <v>101646</v>
      </c>
      <c r="N503" s="6">
        <v>509367</v>
      </c>
      <c r="O503" s="6">
        <v>620667</v>
      </c>
    </row>
    <row r="504" spans="1:15" ht="11.25" customHeight="1" x14ac:dyDescent="0.2">
      <c r="A504" s="296"/>
      <c r="B504" s="3" t="s">
        <v>14</v>
      </c>
      <c r="C504" s="2" t="s">
        <v>12</v>
      </c>
      <c r="D504" s="5">
        <v>16</v>
      </c>
      <c r="E504" s="5">
        <v>17</v>
      </c>
      <c r="F504" s="5">
        <v>6</v>
      </c>
      <c r="G504" s="5">
        <v>324</v>
      </c>
      <c r="H504" s="6">
        <v>1735</v>
      </c>
      <c r="I504" s="6">
        <v>2098</v>
      </c>
      <c r="J504" s="6">
        <v>4787</v>
      </c>
      <c r="K504" s="6">
        <v>5086</v>
      </c>
      <c r="L504" s="6">
        <v>1795</v>
      </c>
      <c r="M504" s="6">
        <v>96941</v>
      </c>
      <c r="N504" s="6">
        <v>519111</v>
      </c>
      <c r="O504" s="6">
        <v>627720</v>
      </c>
    </row>
    <row r="505" spans="1:15" ht="11.25" customHeight="1" x14ac:dyDescent="0.2">
      <c r="A505" s="296"/>
      <c r="B505" s="3" t="s">
        <v>15</v>
      </c>
      <c r="C505" s="2" t="s">
        <v>11</v>
      </c>
      <c r="D505" s="5">
        <v>2</v>
      </c>
      <c r="E505" s="5">
        <v>7</v>
      </c>
      <c r="F505" s="4"/>
      <c r="G505" s="5">
        <v>63</v>
      </c>
      <c r="H505" s="5">
        <v>316</v>
      </c>
      <c r="I505" s="5">
        <v>388</v>
      </c>
      <c r="J505" s="5">
        <v>195</v>
      </c>
      <c r="K505" s="5">
        <v>683</v>
      </c>
      <c r="L505" s="4"/>
      <c r="M505" s="6">
        <v>6146</v>
      </c>
      <c r="N505" s="6">
        <v>30830</v>
      </c>
      <c r="O505" s="6">
        <v>37854</v>
      </c>
    </row>
    <row r="506" spans="1:15" ht="11.25" customHeight="1" x14ac:dyDescent="0.2">
      <c r="A506" s="296"/>
      <c r="B506" s="3" t="s">
        <v>15</v>
      </c>
      <c r="C506" s="2" t="s">
        <v>12</v>
      </c>
      <c r="D506" s="4"/>
      <c r="E506" s="5">
        <v>6</v>
      </c>
      <c r="F506" s="5">
        <v>1</v>
      </c>
      <c r="G506" s="5">
        <v>43</v>
      </c>
      <c r="H506" s="5">
        <v>219</v>
      </c>
      <c r="I506" s="5">
        <v>269</v>
      </c>
      <c r="J506" s="4"/>
      <c r="K506" s="6">
        <v>1066</v>
      </c>
      <c r="L506" s="5">
        <v>178</v>
      </c>
      <c r="M506" s="6">
        <v>7639</v>
      </c>
      <c r="N506" s="6">
        <v>38905</v>
      </c>
      <c r="O506" s="6">
        <v>47788</v>
      </c>
    </row>
    <row r="507" spans="1:15" ht="11.25" customHeight="1" x14ac:dyDescent="0.2">
      <c r="A507" s="296"/>
      <c r="B507" s="3" t="s">
        <v>16</v>
      </c>
      <c r="C507" s="2" t="s">
        <v>11</v>
      </c>
      <c r="D507" s="5">
        <v>59</v>
      </c>
      <c r="E507" s="5">
        <v>175</v>
      </c>
      <c r="F507" s="5">
        <v>7</v>
      </c>
      <c r="G507" s="6">
        <v>1090</v>
      </c>
      <c r="H507" s="6">
        <v>5236</v>
      </c>
      <c r="I507" s="6">
        <v>6567</v>
      </c>
      <c r="J507" s="6">
        <v>5272</v>
      </c>
      <c r="K507" s="6">
        <v>15637</v>
      </c>
      <c r="L507" s="5">
        <v>625</v>
      </c>
      <c r="M507" s="6">
        <v>97393</v>
      </c>
      <c r="N507" s="6">
        <v>467845</v>
      </c>
      <c r="O507" s="6">
        <v>586772</v>
      </c>
    </row>
    <row r="508" spans="1:15" ht="11.25" customHeight="1" x14ac:dyDescent="0.2">
      <c r="A508" s="296"/>
      <c r="B508" s="3" t="s">
        <v>17</v>
      </c>
      <c r="C508" s="2" t="s">
        <v>12</v>
      </c>
      <c r="D508" s="5">
        <v>40</v>
      </c>
      <c r="E508" s="5">
        <v>70</v>
      </c>
      <c r="F508" s="5">
        <v>15</v>
      </c>
      <c r="G508" s="5">
        <v>983</v>
      </c>
      <c r="H508" s="6">
        <v>4554</v>
      </c>
      <c r="I508" s="6">
        <v>5662</v>
      </c>
      <c r="J508" s="6">
        <v>7135</v>
      </c>
      <c r="K508" s="6">
        <v>12485</v>
      </c>
      <c r="L508" s="6">
        <v>2675</v>
      </c>
      <c r="M508" s="6">
        <v>175331</v>
      </c>
      <c r="N508" s="6">
        <v>812268</v>
      </c>
      <c r="O508" s="6">
        <v>1009894</v>
      </c>
    </row>
    <row r="509" spans="1:15" ht="11.25" customHeight="1" x14ac:dyDescent="0.2">
      <c r="A509" s="296"/>
      <c r="B509" s="3" t="s">
        <v>18</v>
      </c>
      <c r="C509" s="2" t="s">
        <v>11</v>
      </c>
      <c r="D509" s="5">
        <v>2</v>
      </c>
      <c r="E509" s="5">
        <v>13</v>
      </c>
      <c r="F509" s="5">
        <v>1</v>
      </c>
      <c r="G509" s="5">
        <v>265</v>
      </c>
      <c r="H509" s="6">
        <v>1321</v>
      </c>
      <c r="I509" s="6">
        <v>1602</v>
      </c>
      <c r="J509" s="5">
        <v>320</v>
      </c>
      <c r="K509" s="6">
        <v>2077</v>
      </c>
      <c r="L509" s="5">
        <v>160</v>
      </c>
      <c r="M509" s="6">
        <v>42336</v>
      </c>
      <c r="N509" s="6">
        <v>211041</v>
      </c>
      <c r="O509" s="6">
        <v>255934</v>
      </c>
    </row>
    <row r="510" spans="1:15" ht="11.25" customHeight="1" x14ac:dyDescent="0.2">
      <c r="A510" s="296"/>
      <c r="B510" s="3" t="s">
        <v>19</v>
      </c>
      <c r="C510" s="2" t="s">
        <v>12</v>
      </c>
      <c r="D510" s="5">
        <v>12</v>
      </c>
      <c r="E510" s="5">
        <v>26</v>
      </c>
      <c r="F510" s="5">
        <v>1</v>
      </c>
      <c r="G510" s="5">
        <v>630</v>
      </c>
      <c r="H510" s="6">
        <v>2966</v>
      </c>
      <c r="I510" s="6">
        <v>3635</v>
      </c>
      <c r="J510" s="6">
        <v>2374</v>
      </c>
      <c r="K510" s="6">
        <v>5144</v>
      </c>
      <c r="L510" s="5">
        <v>198</v>
      </c>
      <c r="M510" s="6">
        <v>124636</v>
      </c>
      <c r="N510" s="6">
        <v>586777</v>
      </c>
      <c r="O510" s="6">
        <v>719129</v>
      </c>
    </row>
    <row r="511" spans="1:15" ht="11.25" customHeight="1" x14ac:dyDescent="0.2">
      <c r="A511" s="297"/>
      <c r="B511" s="298" t="s">
        <v>8</v>
      </c>
      <c r="C511" s="298"/>
      <c r="D511" s="5">
        <v>168</v>
      </c>
      <c r="E511" s="5">
        <v>337</v>
      </c>
      <c r="F511" s="5">
        <v>47</v>
      </c>
      <c r="G511" s="6">
        <v>3915</v>
      </c>
      <c r="H511" s="6">
        <v>19642</v>
      </c>
      <c r="I511" s="8">
        <v>24109</v>
      </c>
      <c r="J511" s="6">
        <v>33762</v>
      </c>
      <c r="K511" s="6">
        <v>50119</v>
      </c>
      <c r="L511" s="6">
        <v>11641</v>
      </c>
      <c r="M511" s="6">
        <v>720009</v>
      </c>
      <c r="N511" s="6">
        <v>3817965</v>
      </c>
      <c r="O511" s="10">
        <v>4633496</v>
      </c>
    </row>
    <row r="512" spans="1:15" ht="11.25" customHeight="1" x14ac:dyDescent="0.2">
      <c r="A512" s="295" t="s">
        <v>58</v>
      </c>
      <c r="B512" s="3" t="s">
        <v>10</v>
      </c>
      <c r="C512" s="2" t="s">
        <v>11</v>
      </c>
      <c r="D512" s="5">
        <v>1</v>
      </c>
      <c r="E512" s="4"/>
      <c r="F512" s="5">
        <v>12</v>
      </c>
      <c r="G512" s="5">
        <v>1</v>
      </c>
      <c r="H512" s="5">
        <v>79</v>
      </c>
      <c r="I512" s="5">
        <v>93</v>
      </c>
      <c r="J512" s="5">
        <v>435</v>
      </c>
      <c r="K512" s="4"/>
      <c r="L512" s="6">
        <v>5218</v>
      </c>
      <c r="M512" s="5">
        <v>435</v>
      </c>
      <c r="N512" s="6">
        <v>34351</v>
      </c>
      <c r="O512" s="6">
        <v>40439</v>
      </c>
    </row>
    <row r="513" spans="1:15" ht="11.25" customHeight="1" x14ac:dyDescent="0.2">
      <c r="A513" s="296"/>
      <c r="B513" s="3" t="s">
        <v>10</v>
      </c>
      <c r="C513" s="2" t="s">
        <v>12</v>
      </c>
      <c r="D513" s="5">
        <v>2</v>
      </c>
      <c r="E513" s="5">
        <v>1</v>
      </c>
      <c r="F513" s="5">
        <v>18</v>
      </c>
      <c r="G513" s="4"/>
      <c r="H513" s="5">
        <v>67</v>
      </c>
      <c r="I513" s="5">
        <v>88</v>
      </c>
      <c r="J513" s="5">
        <v>844</v>
      </c>
      <c r="K513" s="5">
        <v>422</v>
      </c>
      <c r="L513" s="6">
        <v>7592</v>
      </c>
      <c r="M513" s="4"/>
      <c r="N513" s="6">
        <v>28258</v>
      </c>
      <c r="O513" s="6">
        <v>37116</v>
      </c>
    </row>
    <row r="514" spans="1:15" ht="11.25" customHeight="1" x14ac:dyDescent="0.2">
      <c r="A514" s="296"/>
      <c r="B514" s="3" t="s">
        <v>13</v>
      </c>
      <c r="C514" s="2" t="s">
        <v>11</v>
      </c>
      <c r="D514" s="5">
        <v>15</v>
      </c>
      <c r="E514" s="5">
        <v>6</v>
      </c>
      <c r="F514" s="5">
        <v>142</v>
      </c>
      <c r="G514" s="5">
        <v>7</v>
      </c>
      <c r="H514" s="5">
        <v>463</v>
      </c>
      <c r="I514" s="5">
        <v>633</v>
      </c>
      <c r="J514" s="6">
        <v>6488</v>
      </c>
      <c r="K514" s="6">
        <v>2595</v>
      </c>
      <c r="L514" s="6">
        <v>61421</v>
      </c>
      <c r="M514" s="6">
        <v>3028</v>
      </c>
      <c r="N514" s="6">
        <v>200266</v>
      </c>
      <c r="O514" s="6">
        <v>273798</v>
      </c>
    </row>
    <row r="515" spans="1:15" ht="11.25" customHeight="1" x14ac:dyDescent="0.2">
      <c r="A515" s="296"/>
      <c r="B515" s="3" t="s">
        <v>13</v>
      </c>
      <c r="C515" s="2" t="s">
        <v>12</v>
      </c>
      <c r="D515" s="5">
        <v>23</v>
      </c>
      <c r="E515" s="5">
        <v>9</v>
      </c>
      <c r="F515" s="5">
        <v>110</v>
      </c>
      <c r="G515" s="5">
        <v>4</v>
      </c>
      <c r="H515" s="5">
        <v>436</v>
      </c>
      <c r="I515" s="5">
        <v>582</v>
      </c>
      <c r="J515" s="6">
        <v>9699</v>
      </c>
      <c r="K515" s="6">
        <v>3795</v>
      </c>
      <c r="L515" s="6">
        <v>46388</v>
      </c>
      <c r="M515" s="6">
        <v>1687</v>
      </c>
      <c r="N515" s="6">
        <v>183866</v>
      </c>
      <c r="O515" s="6">
        <v>245435</v>
      </c>
    </row>
    <row r="516" spans="1:15" ht="11.25" customHeight="1" x14ac:dyDescent="0.2">
      <c r="A516" s="296"/>
      <c r="B516" s="3" t="s">
        <v>14</v>
      </c>
      <c r="C516" s="2" t="s">
        <v>11</v>
      </c>
      <c r="D516" s="5">
        <v>47</v>
      </c>
      <c r="E516" s="5">
        <v>50</v>
      </c>
      <c r="F516" s="5">
        <v>463</v>
      </c>
      <c r="G516" s="5">
        <v>6</v>
      </c>
      <c r="H516" s="6">
        <v>1498</v>
      </c>
      <c r="I516" s="6">
        <v>2064</v>
      </c>
      <c r="J516" s="6">
        <v>13345</v>
      </c>
      <c r="K516" s="6">
        <v>14196</v>
      </c>
      <c r="L516" s="6">
        <v>131459</v>
      </c>
      <c r="M516" s="6">
        <v>1704</v>
      </c>
      <c r="N516" s="6">
        <v>425325</v>
      </c>
      <c r="O516" s="6">
        <v>586029</v>
      </c>
    </row>
    <row r="517" spans="1:15" ht="11.25" customHeight="1" x14ac:dyDescent="0.2">
      <c r="A517" s="296"/>
      <c r="B517" s="3" t="s">
        <v>14</v>
      </c>
      <c r="C517" s="2" t="s">
        <v>12</v>
      </c>
      <c r="D517" s="5">
        <v>41</v>
      </c>
      <c r="E517" s="5">
        <v>60</v>
      </c>
      <c r="F517" s="5">
        <v>424</v>
      </c>
      <c r="G517" s="5">
        <v>11</v>
      </c>
      <c r="H517" s="6">
        <v>1356</v>
      </c>
      <c r="I517" s="6">
        <v>1892</v>
      </c>
      <c r="J517" s="6">
        <v>12267</v>
      </c>
      <c r="K517" s="6">
        <v>17952</v>
      </c>
      <c r="L517" s="6">
        <v>126861</v>
      </c>
      <c r="M517" s="6">
        <v>3291</v>
      </c>
      <c r="N517" s="6">
        <v>405715</v>
      </c>
      <c r="O517" s="6">
        <v>566086</v>
      </c>
    </row>
    <row r="518" spans="1:15" ht="11.25" customHeight="1" x14ac:dyDescent="0.2">
      <c r="A518" s="296"/>
      <c r="B518" s="3" t="s">
        <v>15</v>
      </c>
      <c r="C518" s="2" t="s">
        <v>11</v>
      </c>
      <c r="D518" s="5">
        <v>7</v>
      </c>
      <c r="E518" s="5">
        <v>11</v>
      </c>
      <c r="F518" s="5">
        <v>91</v>
      </c>
      <c r="G518" s="5">
        <v>1</v>
      </c>
      <c r="H518" s="5">
        <v>265</v>
      </c>
      <c r="I518" s="5">
        <v>375</v>
      </c>
      <c r="J518" s="5">
        <v>683</v>
      </c>
      <c r="K518" s="6">
        <v>1073</v>
      </c>
      <c r="L518" s="6">
        <v>8878</v>
      </c>
      <c r="M518" s="5">
        <v>98</v>
      </c>
      <c r="N518" s="6">
        <v>25854</v>
      </c>
      <c r="O518" s="6">
        <v>36586</v>
      </c>
    </row>
    <row r="519" spans="1:15" ht="11.25" customHeight="1" x14ac:dyDescent="0.2">
      <c r="A519" s="296"/>
      <c r="B519" s="3" t="s">
        <v>15</v>
      </c>
      <c r="C519" s="2" t="s">
        <v>12</v>
      </c>
      <c r="D519" s="5">
        <v>2</v>
      </c>
      <c r="E519" s="5">
        <v>10</v>
      </c>
      <c r="F519" s="5">
        <v>50</v>
      </c>
      <c r="G519" s="5">
        <v>3</v>
      </c>
      <c r="H519" s="5">
        <v>154</v>
      </c>
      <c r="I519" s="5">
        <v>219</v>
      </c>
      <c r="J519" s="5">
        <v>355</v>
      </c>
      <c r="K519" s="6">
        <v>1776</v>
      </c>
      <c r="L519" s="6">
        <v>8882</v>
      </c>
      <c r="M519" s="5">
        <v>533</v>
      </c>
      <c r="N519" s="6">
        <v>27358</v>
      </c>
      <c r="O519" s="6">
        <v>38904</v>
      </c>
    </row>
    <row r="520" spans="1:15" ht="11.25" customHeight="1" x14ac:dyDescent="0.2">
      <c r="A520" s="296"/>
      <c r="B520" s="3" t="s">
        <v>16</v>
      </c>
      <c r="C520" s="2" t="s">
        <v>11</v>
      </c>
      <c r="D520" s="5">
        <v>219</v>
      </c>
      <c r="E520" s="5">
        <v>352</v>
      </c>
      <c r="F520" s="6">
        <v>1341</v>
      </c>
      <c r="G520" s="5">
        <v>57</v>
      </c>
      <c r="H520" s="6">
        <v>4926</v>
      </c>
      <c r="I520" s="6">
        <v>6895</v>
      </c>
      <c r="J520" s="6">
        <v>19568</v>
      </c>
      <c r="K520" s="6">
        <v>31452</v>
      </c>
      <c r="L520" s="6">
        <v>119820</v>
      </c>
      <c r="M520" s="6">
        <v>5093</v>
      </c>
      <c r="N520" s="6">
        <v>440146</v>
      </c>
      <c r="O520" s="6">
        <v>616079</v>
      </c>
    </row>
    <row r="521" spans="1:15" ht="11.25" customHeight="1" x14ac:dyDescent="0.2">
      <c r="A521" s="296"/>
      <c r="B521" s="3" t="s">
        <v>17</v>
      </c>
      <c r="C521" s="2" t="s">
        <v>12</v>
      </c>
      <c r="D521" s="5">
        <v>162</v>
      </c>
      <c r="E521" s="5">
        <v>201</v>
      </c>
      <c r="F521" s="6">
        <v>1126</v>
      </c>
      <c r="G521" s="5">
        <v>35</v>
      </c>
      <c r="H521" s="6">
        <v>3862</v>
      </c>
      <c r="I521" s="6">
        <v>5386</v>
      </c>
      <c r="J521" s="6">
        <v>28895</v>
      </c>
      <c r="K521" s="6">
        <v>35851</v>
      </c>
      <c r="L521" s="6">
        <v>200837</v>
      </c>
      <c r="M521" s="6">
        <v>6243</v>
      </c>
      <c r="N521" s="6">
        <v>688840</v>
      </c>
      <c r="O521" s="6">
        <v>960666</v>
      </c>
    </row>
    <row r="522" spans="1:15" ht="11.25" customHeight="1" x14ac:dyDescent="0.2">
      <c r="A522" s="296"/>
      <c r="B522" s="3" t="s">
        <v>18</v>
      </c>
      <c r="C522" s="2" t="s">
        <v>11</v>
      </c>
      <c r="D522" s="5">
        <v>17</v>
      </c>
      <c r="E522" s="5">
        <v>88</v>
      </c>
      <c r="F522" s="5">
        <v>397</v>
      </c>
      <c r="G522" s="5">
        <v>3</v>
      </c>
      <c r="H522" s="6">
        <v>1684</v>
      </c>
      <c r="I522" s="6">
        <v>2189</v>
      </c>
      <c r="J522" s="6">
        <v>2716</v>
      </c>
      <c r="K522" s="6">
        <v>14059</v>
      </c>
      <c r="L522" s="6">
        <v>63424</v>
      </c>
      <c r="M522" s="5">
        <v>479</v>
      </c>
      <c r="N522" s="6">
        <v>269034</v>
      </c>
      <c r="O522" s="6">
        <v>349712</v>
      </c>
    </row>
    <row r="523" spans="1:15" ht="11.25" customHeight="1" x14ac:dyDescent="0.2">
      <c r="A523" s="296"/>
      <c r="B523" s="3" t="s">
        <v>19</v>
      </c>
      <c r="C523" s="2" t="s">
        <v>12</v>
      </c>
      <c r="D523" s="5">
        <v>35</v>
      </c>
      <c r="E523" s="5">
        <v>130</v>
      </c>
      <c r="F523" s="5">
        <v>820</v>
      </c>
      <c r="G523" s="5">
        <v>6</v>
      </c>
      <c r="H523" s="6">
        <v>3688</v>
      </c>
      <c r="I523" s="6">
        <v>4679</v>
      </c>
      <c r="J523" s="6">
        <v>6924</v>
      </c>
      <c r="K523" s="6">
        <v>25718</v>
      </c>
      <c r="L523" s="6">
        <v>162224</v>
      </c>
      <c r="M523" s="6">
        <v>1187</v>
      </c>
      <c r="N523" s="6">
        <v>729613</v>
      </c>
      <c r="O523" s="6">
        <v>925666</v>
      </c>
    </row>
    <row r="524" spans="1:15" ht="11.25" customHeight="1" x14ac:dyDescent="0.2">
      <c r="A524" s="297"/>
      <c r="B524" s="298" t="s">
        <v>8</v>
      </c>
      <c r="C524" s="298"/>
      <c r="D524" s="5">
        <v>571</v>
      </c>
      <c r="E524" s="5">
        <v>918</v>
      </c>
      <c r="F524" s="6">
        <v>4994</v>
      </c>
      <c r="G524" s="5">
        <v>134</v>
      </c>
      <c r="H524" s="6">
        <v>18478</v>
      </c>
      <c r="I524" s="8">
        <v>25095</v>
      </c>
      <c r="J524" s="6">
        <v>102219</v>
      </c>
      <c r="K524" s="6">
        <v>148889</v>
      </c>
      <c r="L524" s="6">
        <v>943004</v>
      </c>
      <c r="M524" s="6">
        <v>23778</v>
      </c>
      <c r="N524" s="6">
        <v>3458626</v>
      </c>
      <c r="O524" s="10">
        <v>4676516</v>
      </c>
    </row>
    <row r="525" spans="1:15" ht="11.25" customHeight="1" x14ac:dyDescent="0.2">
      <c r="A525" s="295" t="s">
        <v>59</v>
      </c>
      <c r="B525" s="3" t="s">
        <v>10</v>
      </c>
      <c r="C525" s="2" t="s">
        <v>11</v>
      </c>
      <c r="D525" s="4"/>
      <c r="E525" s="4"/>
      <c r="F525" s="5">
        <v>20</v>
      </c>
      <c r="G525" s="4"/>
      <c r="H525" s="5">
        <v>21</v>
      </c>
      <c r="I525" s="5">
        <v>41</v>
      </c>
      <c r="J525" s="4"/>
      <c r="K525" s="4"/>
      <c r="L525" s="6">
        <v>9549</v>
      </c>
      <c r="M525" s="4"/>
      <c r="N525" s="6">
        <v>10026</v>
      </c>
      <c r="O525" s="6">
        <v>19575</v>
      </c>
    </row>
    <row r="526" spans="1:15" ht="11.25" customHeight="1" x14ac:dyDescent="0.2">
      <c r="A526" s="296"/>
      <c r="B526" s="3" t="s">
        <v>10</v>
      </c>
      <c r="C526" s="2" t="s">
        <v>12</v>
      </c>
      <c r="D526" s="4"/>
      <c r="E526" s="4"/>
      <c r="F526" s="5">
        <v>20</v>
      </c>
      <c r="G526" s="4"/>
      <c r="H526" s="5">
        <v>15</v>
      </c>
      <c r="I526" s="5">
        <v>35</v>
      </c>
      <c r="J526" s="4"/>
      <c r="K526" s="4"/>
      <c r="L526" s="6">
        <v>9262</v>
      </c>
      <c r="M526" s="4"/>
      <c r="N526" s="6">
        <v>6947</v>
      </c>
      <c r="O526" s="6">
        <v>16209</v>
      </c>
    </row>
    <row r="527" spans="1:15" ht="11.25" customHeight="1" x14ac:dyDescent="0.2">
      <c r="A527" s="296"/>
      <c r="B527" s="3" t="s">
        <v>13</v>
      </c>
      <c r="C527" s="2" t="s">
        <v>11</v>
      </c>
      <c r="D527" s="5">
        <v>5</v>
      </c>
      <c r="E527" s="4"/>
      <c r="F527" s="5">
        <v>154</v>
      </c>
      <c r="G527" s="5">
        <v>3</v>
      </c>
      <c r="H527" s="5">
        <v>79</v>
      </c>
      <c r="I527" s="5">
        <v>241</v>
      </c>
      <c r="J527" s="6">
        <v>2375</v>
      </c>
      <c r="K527" s="4"/>
      <c r="L527" s="6">
        <v>73139</v>
      </c>
      <c r="M527" s="6">
        <v>1425</v>
      </c>
      <c r="N527" s="6">
        <v>37519</v>
      </c>
      <c r="O527" s="6">
        <v>114458</v>
      </c>
    </row>
    <row r="528" spans="1:15" ht="11.25" customHeight="1" x14ac:dyDescent="0.2">
      <c r="A528" s="296"/>
      <c r="B528" s="3" t="s">
        <v>13</v>
      </c>
      <c r="C528" s="2" t="s">
        <v>12</v>
      </c>
      <c r="D528" s="5">
        <v>5</v>
      </c>
      <c r="E528" s="5">
        <v>4</v>
      </c>
      <c r="F528" s="5">
        <v>161</v>
      </c>
      <c r="G528" s="5">
        <v>2</v>
      </c>
      <c r="H528" s="5">
        <v>89</v>
      </c>
      <c r="I528" s="5">
        <v>261</v>
      </c>
      <c r="J528" s="6">
        <v>2315</v>
      </c>
      <c r="K528" s="6">
        <v>1852</v>
      </c>
      <c r="L528" s="6">
        <v>74549</v>
      </c>
      <c r="M528" s="5">
        <v>926</v>
      </c>
      <c r="N528" s="6">
        <v>41211</v>
      </c>
      <c r="O528" s="6">
        <v>120853</v>
      </c>
    </row>
    <row r="529" spans="1:15" ht="11.25" customHeight="1" x14ac:dyDescent="0.2">
      <c r="A529" s="296"/>
      <c r="B529" s="3" t="s">
        <v>14</v>
      </c>
      <c r="C529" s="2" t="s">
        <v>11</v>
      </c>
      <c r="D529" s="5">
        <v>19</v>
      </c>
      <c r="E529" s="5">
        <v>2</v>
      </c>
      <c r="F529" s="5">
        <v>412</v>
      </c>
      <c r="G529" s="5">
        <v>6</v>
      </c>
      <c r="H529" s="5">
        <v>451</v>
      </c>
      <c r="I529" s="5">
        <v>890</v>
      </c>
      <c r="J529" s="6">
        <v>5923</v>
      </c>
      <c r="K529" s="5">
        <v>624</v>
      </c>
      <c r="L529" s="6">
        <v>128442</v>
      </c>
      <c r="M529" s="6">
        <v>1871</v>
      </c>
      <c r="N529" s="6">
        <v>140601</v>
      </c>
      <c r="O529" s="6">
        <v>277461</v>
      </c>
    </row>
    <row r="530" spans="1:15" ht="11.25" customHeight="1" x14ac:dyDescent="0.2">
      <c r="A530" s="296"/>
      <c r="B530" s="3" t="s">
        <v>14</v>
      </c>
      <c r="C530" s="2" t="s">
        <v>12</v>
      </c>
      <c r="D530" s="5">
        <v>8</v>
      </c>
      <c r="E530" s="5">
        <v>4</v>
      </c>
      <c r="F530" s="5">
        <v>399</v>
      </c>
      <c r="G530" s="5">
        <v>3</v>
      </c>
      <c r="H530" s="5">
        <v>383</v>
      </c>
      <c r="I530" s="5">
        <v>797</v>
      </c>
      <c r="J530" s="6">
        <v>2628</v>
      </c>
      <c r="K530" s="6">
        <v>1314</v>
      </c>
      <c r="L530" s="6">
        <v>131080</v>
      </c>
      <c r="M530" s="5">
        <v>986</v>
      </c>
      <c r="N530" s="6">
        <v>125824</v>
      </c>
      <c r="O530" s="6">
        <v>261832</v>
      </c>
    </row>
    <row r="531" spans="1:15" ht="11.25" customHeight="1" x14ac:dyDescent="0.2">
      <c r="A531" s="296"/>
      <c r="B531" s="3" t="s">
        <v>15</v>
      </c>
      <c r="C531" s="2" t="s">
        <v>11</v>
      </c>
      <c r="D531" s="5">
        <v>1</v>
      </c>
      <c r="E531" s="4"/>
      <c r="F531" s="5">
        <v>65</v>
      </c>
      <c r="G531" s="5">
        <v>1</v>
      </c>
      <c r="H531" s="5">
        <v>87</v>
      </c>
      <c r="I531" s="5">
        <v>154</v>
      </c>
      <c r="J531" s="5">
        <v>107</v>
      </c>
      <c r="K531" s="4"/>
      <c r="L531" s="6">
        <v>6963</v>
      </c>
      <c r="M531" s="5">
        <v>107</v>
      </c>
      <c r="N531" s="6">
        <v>9320</v>
      </c>
      <c r="O531" s="6">
        <v>16497</v>
      </c>
    </row>
    <row r="532" spans="1:15" ht="11.25" customHeight="1" x14ac:dyDescent="0.2">
      <c r="A532" s="296"/>
      <c r="B532" s="3" t="s">
        <v>15</v>
      </c>
      <c r="C532" s="2" t="s">
        <v>12</v>
      </c>
      <c r="D532" s="5">
        <v>2</v>
      </c>
      <c r="E532" s="5">
        <v>3</v>
      </c>
      <c r="F532" s="5">
        <v>45</v>
      </c>
      <c r="G532" s="4"/>
      <c r="H532" s="5">
        <v>52</v>
      </c>
      <c r="I532" s="5">
        <v>102</v>
      </c>
      <c r="J532" s="5">
        <v>390</v>
      </c>
      <c r="K532" s="5">
        <v>585</v>
      </c>
      <c r="L532" s="6">
        <v>8778</v>
      </c>
      <c r="M532" s="4"/>
      <c r="N532" s="6">
        <v>10143</v>
      </c>
      <c r="O532" s="6">
        <v>19896</v>
      </c>
    </row>
    <row r="533" spans="1:15" ht="11.25" customHeight="1" x14ac:dyDescent="0.2">
      <c r="A533" s="296"/>
      <c r="B533" s="3" t="s">
        <v>16</v>
      </c>
      <c r="C533" s="2" t="s">
        <v>11</v>
      </c>
      <c r="D533" s="5">
        <v>72</v>
      </c>
      <c r="E533" s="5">
        <v>92</v>
      </c>
      <c r="F533" s="6">
        <v>1575</v>
      </c>
      <c r="G533" s="5">
        <v>12</v>
      </c>
      <c r="H533" s="6">
        <v>1923</v>
      </c>
      <c r="I533" s="6">
        <v>3674</v>
      </c>
      <c r="J533" s="6">
        <v>7064</v>
      </c>
      <c r="K533" s="6">
        <v>9026</v>
      </c>
      <c r="L533" s="6">
        <v>154520</v>
      </c>
      <c r="M533" s="6">
        <v>1177</v>
      </c>
      <c r="N533" s="6">
        <v>188662</v>
      </c>
      <c r="O533" s="6">
        <v>360449</v>
      </c>
    </row>
    <row r="534" spans="1:15" ht="11.25" customHeight="1" x14ac:dyDescent="0.2">
      <c r="A534" s="296"/>
      <c r="B534" s="3" t="s">
        <v>17</v>
      </c>
      <c r="C534" s="2" t="s">
        <v>12</v>
      </c>
      <c r="D534" s="5">
        <v>39</v>
      </c>
      <c r="E534" s="5">
        <v>18</v>
      </c>
      <c r="F534" s="6">
        <v>1171</v>
      </c>
      <c r="G534" s="5">
        <v>16</v>
      </c>
      <c r="H534" s="6">
        <v>1598</v>
      </c>
      <c r="I534" s="6">
        <v>2842</v>
      </c>
      <c r="J534" s="6">
        <v>7638</v>
      </c>
      <c r="K534" s="6">
        <v>3525</v>
      </c>
      <c r="L534" s="6">
        <v>229332</v>
      </c>
      <c r="M534" s="6">
        <v>3133</v>
      </c>
      <c r="N534" s="6">
        <v>312957</v>
      </c>
      <c r="O534" s="6">
        <v>556585</v>
      </c>
    </row>
    <row r="535" spans="1:15" ht="11.25" customHeight="1" x14ac:dyDescent="0.2">
      <c r="A535" s="296"/>
      <c r="B535" s="3" t="s">
        <v>18</v>
      </c>
      <c r="C535" s="2" t="s">
        <v>11</v>
      </c>
      <c r="D535" s="5">
        <v>2</v>
      </c>
      <c r="E535" s="5">
        <v>2</v>
      </c>
      <c r="F535" s="5">
        <v>482</v>
      </c>
      <c r="G535" s="5">
        <v>1</v>
      </c>
      <c r="H535" s="5">
        <v>856</v>
      </c>
      <c r="I535" s="6">
        <v>1343</v>
      </c>
      <c r="J535" s="5">
        <v>351</v>
      </c>
      <c r="K535" s="5">
        <v>351</v>
      </c>
      <c r="L535" s="6">
        <v>84550</v>
      </c>
      <c r="M535" s="5">
        <v>175</v>
      </c>
      <c r="N535" s="6">
        <v>150155</v>
      </c>
      <c r="O535" s="6">
        <v>235582</v>
      </c>
    </row>
    <row r="536" spans="1:15" ht="11.25" customHeight="1" x14ac:dyDescent="0.2">
      <c r="A536" s="296"/>
      <c r="B536" s="3" t="s">
        <v>19</v>
      </c>
      <c r="C536" s="2" t="s">
        <v>12</v>
      </c>
      <c r="D536" s="5">
        <v>12</v>
      </c>
      <c r="E536" s="5">
        <v>6</v>
      </c>
      <c r="F536" s="6">
        <v>1151</v>
      </c>
      <c r="G536" s="5">
        <v>5</v>
      </c>
      <c r="H536" s="6">
        <v>1738</v>
      </c>
      <c r="I536" s="6">
        <v>2912</v>
      </c>
      <c r="J536" s="6">
        <v>2607</v>
      </c>
      <c r="K536" s="6">
        <v>1303</v>
      </c>
      <c r="L536" s="6">
        <v>250023</v>
      </c>
      <c r="M536" s="6">
        <v>1086</v>
      </c>
      <c r="N536" s="6">
        <v>377532</v>
      </c>
      <c r="O536" s="6">
        <v>632551</v>
      </c>
    </row>
    <row r="537" spans="1:15" ht="11.25" customHeight="1" x14ac:dyDescent="0.2">
      <c r="A537" s="297"/>
      <c r="B537" s="298" t="s">
        <v>8</v>
      </c>
      <c r="C537" s="298"/>
      <c r="D537" s="5">
        <v>165</v>
      </c>
      <c r="E537" s="5">
        <v>131</v>
      </c>
      <c r="F537" s="6">
        <v>5655</v>
      </c>
      <c r="G537" s="5">
        <v>49</v>
      </c>
      <c r="H537" s="6">
        <v>7292</v>
      </c>
      <c r="I537" s="8">
        <v>13292</v>
      </c>
      <c r="J537" s="6">
        <v>31398</v>
      </c>
      <c r="K537" s="6">
        <v>18580</v>
      </c>
      <c r="L537" s="6">
        <v>1160187</v>
      </c>
      <c r="M537" s="6">
        <v>10886</v>
      </c>
      <c r="N537" s="6">
        <v>1410897</v>
      </c>
      <c r="O537" s="10">
        <v>2631948</v>
      </c>
    </row>
    <row r="538" spans="1:15" ht="11.25" customHeight="1" x14ac:dyDescent="0.2">
      <c r="A538" s="295" t="s">
        <v>60</v>
      </c>
      <c r="B538" s="3" t="s">
        <v>10</v>
      </c>
      <c r="C538" s="2" t="s">
        <v>11</v>
      </c>
      <c r="D538" s="5">
        <v>5</v>
      </c>
      <c r="E538" s="5">
        <v>2</v>
      </c>
      <c r="F538" s="5">
        <v>11</v>
      </c>
      <c r="G538" s="4"/>
      <c r="H538" s="5">
        <v>76</v>
      </c>
      <c r="I538" s="5">
        <v>94</v>
      </c>
      <c r="J538" s="6">
        <v>2174</v>
      </c>
      <c r="K538" s="5">
        <v>870</v>
      </c>
      <c r="L538" s="6">
        <v>4783</v>
      </c>
      <c r="M538" s="4"/>
      <c r="N538" s="6">
        <v>33046</v>
      </c>
      <c r="O538" s="6">
        <v>40873</v>
      </c>
    </row>
    <row r="539" spans="1:15" ht="11.25" customHeight="1" x14ac:dyDescent="0.2">
      <c r="A539" s="296"/>
      <c r="B539" s="3" t="s">
        <v>10</v>
      </c>
      <c r="C539" s="2" t="s">
        <v>12</v>
      </c>
      <c r="D539" s="5">
        <v>3</v>
      </c>
      <c r="E539" s="5">
        <v>2</v>
      </c>
      <c r="F539" s="5">
        <v>14</v>
      </c>
      <c r="G539" s="4"/>
      <c r="H539" s="5">
        <v>67</v>
      </c>
      <c r="I539" s="5">
        <v>86</v>
      </c>
      <c r="J539" s="6">
        <v>1265</v>
      </c>
      <c r="K539" s="5">
        <v>844</v>
      </c>
      <c r="L539" s="6">
        <v>5905</v>
      </c>
      <c r="M539" s="4"/>
      <c r="N539" s="6">
        <v>28258</v>
      </c>
      <c r="O539" s="6">
        <v>36272</v>
      </c>
    </row>
    <row r="540" spans="1:15" ht="11.25" customHeight="1" x14ac:dyDescent="0.2">
      <c r="A540" s="296"/>
      <c r="B540" s="3" t="s">
        <v>13</v>
      </c>
      <c r="C540" s="2" t="s">
        <v>11</v>
      </c>
      <c r="D540" s="5">
        <v>32</v>
      </c>
      <c r="E540" s="5">
        <v>20</v>
      </c>
      <c r="F540" s="5">
        <v>188</v>
      </c>
      <c r="G540" s="5">
        <v>1</v>
      </c>
      <c r="H540" s="5">
        <v>379</v>
      </c>
      <c r="I540" s="5">
        <v>620</v>
      </c>
      <c r="J540" s="6">
        <v>13841</v>
      </c>
      <c r="K540" s="6">
        <v>8651</v>
      </c>
      <c r="L540" s="6">
        <v>81317</v>
      </c>
      <c r="M540" s="5">
        <v>433</v>
      </c>
      <c r="N540" s="6">
        <v>163933</v>
      </c>
      <c r="O540" s="6">
        <v>268175</v>
      </c>
    </row>
    <row r="541" spans="1:15" ht="11.25" customHeight="1" x14ac:dyDescent="0.2">
      <c r="A541" s="296"/>
      <c r="B541" s="3" t="s">
        <v>13</v>
      </c>
      <c r="C541" s="2" t="s">
        <v>12</v>
      </c>
      <c r="D541" s="5">
        <v>36</v>
      </c>
      <c r="E541" s="5">
        <v>9</v>
      </c>
      <c r="F541" s="5">
        <v>189</v>
      </c>
      <c r="G541" s="5">
        <v>4</v>
      </c>
      <c r="H541" s="5">
        <v>392</v>
      </c>
      <c r="I541" s="5">
        <v>630</v>
      </c>
      <c r="J541" s="6">
        <v>15182</v>
      </c>
      <c r="K541" s="6">
        <v>3795</v>
      </c>
      <c r="L541" s="6">
        <v>79704</v>
      </c>
      <c r="M541" s="6">
        <v>1687</v>
      </c>
      <c r="N541" s="6">
        <v>165311</v>
      </c>
      <c r="O541" s="6">
        <v>265679</v>
      </c>
    </row>
    <row r="542" spans="1:15" ht="11.25" customHeight="1" x14ac:dyDescent="0.2">
      <c r="A542" s="296"/>
      <c r="B542" s="3" t="s">
        <v>14</v>
      </c>
      <c r="C542" s="2" t="s">
        <v>11</v>
      </c>
      <c r="D542" s="5">
        <v>113</v>
      </c>
      <c r="E542" s="5">
        <v>34</v>
      </c>
      <c r="F542" s="5">
        <v>661</v>
      </c>
      <c r="G542" s="5">
        <v>9</v>
      </c>
      <c r="H542" s="6">
        <v>1304</v>
      </c>
      <c r="I542" s="6">
        <v>2121</v>
      </c>
      <c r="J542" s="6">
        <v>32084</v>
      </c>
      <c r="K542" s="6">
        <v>9654</v>
      </c>
      <c r="L542" s="6">
        <v>187677</v>
      </c>
      <c r="M542" s="6">
        <v>2555</v>
      </c>
      <c r="N542" s="6">
        <v>370242</v>
      </c>
      <c r="O542" s="6">
        <v>602212</v>
      </c>
    </row>
    <row r="543" spans="1:15" ht="11.25" customHeight="1" x14ac:dyDescent="0.2">
      <c r="A543" s="296"/>
      <c r="B543" s="3" t="s">
        <v>14</v>
      </c>
      <c r="C543" s="2" t="s">
        <v>12</v>
      </c>
      <c r="D543" s="5">
        <v>113</v>
      </c>
      <c r="E543" s="5">
        <v>28</v>
      </c>
      <c r="F543" s="5">
        <v>619</v>
      </c>
      <c r="G543" s="5">
        <v>10</v>
      </c>
      <c r="H543" s="6">
        <v>1205</v>
      </c>
      <c r="I543" s="6">
        <v>1975</v>
      </c>
      <c r="J543" s="6">
        <v>33810</v>
      </c>
      <c r="K543" s="6">
        <v>8378</v>
      </c>
      <c r="L543" s="6">
        <v>185205</v>
      </c>
      <c r="M543" s="6">
        <v>2992</v>
      </c>
      <c r="N543" s="6">
        <v>360536</v>
      </c>
      <c r="O543" s="6">
        <v>590921</v>
      </c>
    </row>
    <row r="544" spans="1:15" ht="11.25" customHeight="1" x14ac:dyDescent="0.2">
      <c r="A544" s="296"/>
      <c r="B544" s="3" t="s">
        <v>15</v>
      </c>
      <c r="C544" s="2" t="s">
        <v>11</v>
      </c>
      <c r="D544" s="5">
        <v>7</v>
      </c>
      <c r="E544" s="4"/>
      <c r="F544" s="5">
        <v>80</v>
      </c>
      <c r="G544" s="5">
        <v>2</v>
      </c>
      <c r="H544" s="5">
        <v>176</v>
      </c>
      <c r="I544" s="5">
        <v>265</v>
      </c>
      <c r="J544" s="5">
        <v>683</v>
      </c>
      <c r="K544" s="4"/>
      <c r="L544" s="6">
        <v>7805</v>
      </c>
      <c r="M544" s="5">
        <v>195</v>
      </c>
      <c r="N544" s="6">
        <v>17171</v>
      </c>
      <c r="O544" s="6">
        <v>25854</v>
      </c>
    </row>
    <row r="545" spans="1:15" ht="11.25" customHeight="1" x14ac:dyDescent="0.2">
      <c r="A545" s="296"/>
      <c r="B545" s="3" t="s">
        <v>15</v>
      </c>
      <c r="C545" s="2" t="s">
        <v>12</v>
      </c>
      <c r="D545" s="5">
        <v>12</v>
      </c>
      <c r="E545" s="5">
        <v>3</v>
      </c>
      <c r="F545" s="5">
        <v>45</v>
      </c>
      <c r="G545" s="5">
        <v>1</v>
      </c>
      <c r="H545" s="5">
        <v>99</v>
      </c>
      <c r="I545" s="5">
        <v>160</v>
      </c>
      <c r="J545" s="6">
        <v>2132</v>
      </c>
      <c r="K545" s="5">
        <v>533</v>
      </c>
      <c r="L545" s="6">
        <v>7994</v>
      </c>
      <c r="M545" s="5">
        <v>178</v>
      </c>
      <c r="N545" s="6">
        <v>17587</v>
      </c>
      <c r="O545" s="6">
        <v>28424</v>
      </c>
    </row>
    <row r="546" spans="1:15" ht="11.25" customHeight="1" x14ac:dyDescent="0.2">
      <c r="A546" s="296"/>
      <c r="B546" s="3" t="s">
        <v>16</v>
      </c>
      <c r="C546" s="2" t="s">
        <v>11</v>
      </c>
      <c r="D546" s="5">
        <v>317</v>
      </c>
      <c r="E546" s="5">
        <v>288</v>
      </c>
      <c r="F546" s="6">
        <v>2068</v>
      </c>
      <c r="G546" s="5">
        <v>28</v>
      </c>
      <c r="H546" s="6">
        <v>3054</v>
      </c>
      <c r="I546" s="6">
        <v>5755</v>
      </c>
      <c r="J546" s="6">
        <v>28324</v>
      </c>
      <c r="K546" s="6">
        <v>25733</v>
      </c>
      <c r="L546" s="6">
        <v>184779</v>
      </c>
      <c r="M546" s="6">
        <v>2502</v>
      </c>
      <c r="N546" s="6">
        <v>272880</v>
      </c>
      <c r="O546" s="6">
        <v>514218</v>
      </c>
    </row>
    <row r="547" spans="1:15" ht="11.25" customHeight="1" x14ac:dyDescent="0.2">
      <c r="A547" s="296"/>
      <c r="B547" s="3" t="s">
        <v>17</v>
      </c>
      <c r="C547" s="2" t="s">
        <v>12</v>
      </c>
      <c r="D547" s="5">
        <v>256</v>
      </c>
      <c r="E547" s="5">
        <v>144</v>
      </c>
      <c r="F547" s="6">
        <v>1823</v>
      </c>
      <c r="G547" s="5">
        <v>48</v>
      </c>
      <c r="H547" s="6">
        <v>2825</v>
      </c>
      <c r="I547" s="6">
        <v>5096</v>
      </c>
      <c r="J547" s="6">
        <v>45661</v>
      </c>
      <c r="K547" s="6">
        <v>25684</v>
      </c>
      <c r="L547" s="6">
        <v>325157</v>
      </c>
      <c r="M547" s="6">
        <v>8561</v>
      </c>
      <c r="N547" s="6">
        <v>503877</v>
      </c>
      <c r="O547" s="6">
        <v>908940</v>
      </c>
    </row>
    <row r="548" spans="1:15" ht="11.25" customHeight="1" x14ac:dyDescent="0.2">
      <c r="A548" s="296"/>
      <c r="B548" s="3" t="s">
        <v>18</v>
      </c>
      <c r="C548" s="2" t="s">
        <v>11</v>
      </c>
      <c r="D548" s="5">
        <v>42</v>
      </c>
      <c r="E548" s="5">
        <v>44</v>
      </c>
      <c r="F548" s="5">
        <v>612</v>
      </c>
      <c r="G548" s="5">
        <v>6</v>
      </c>
      <c r="H548" s="6">
        <v>1150</v>
      </c>
      <c r="I548" s="6">
        <v>1854</v>
      </c>
      <c r="J548" s="6">
        <v>6710</v>
      </c>
      <c r="K548" s="6">
        <v>7029</v>
      </c>
      <c r="L548" s="6">
        <v>97772</v>
      </c>
      <c r="M548" s="5">
        <v>959</v>
      </c>
      <c r="N548" s="6">
        <v>183723</v>
      </c>
      <c r="O548" s="6">
        <v>296193</v>
      </c>
    </row>
    <row r="549" spans="1:15" ht="11.25" customHeight="1" x14ac:dyDescent="0.2">
      <c r="A549" s="296"/>
      <c r="B549" s="3" t="s">
        <v>19</v>
      </c>
      <c r="C549" s="2" t="s">
        <v>12</v>
      </c>
      <c r="D549" s="5">
        <v>113</v>
      </c>
      <c r="E549" s="5">
        <v>65</v>
      </c>
      <c r="F549" s="6">
        <v>1530</v>
      </c>
      <c r="G549" s="5">
        <v>9</v>
      </c>
      <c r="H549" s="6">
        <v>2669</v>
      </c>
      <c r="I549" s="6">
        <v>4386</v>
      </c>
      <c r="J549" s="6">
        <v>22355</v>
      </c>
      <c r="K549" s="6">
        <v>12859</v>
      </c>
      <c r="L549" s="6">
        <v>302687</v>
      </c>
      <c r="M549" s="6">
        <v>1781</v>
      </c>
      <c r="N549" s="6">
        <v>528020</v>
      </c>
      <c r="O549" s="6">
        <v>867702</v>
      </c>
    </row>
    <row r="550" spans="1:15" ht="11.25" customHeight="1" x14ac:dyDescent="0.2">
      <c r="A550" s="297"/>
      <c r="B550" s="298" t="s">
        <v>8</v>
      </c>
      <c r="C550" s="298"/>
      <c r="D550" s="6">
        <v>1049</v>
      </c>
      <c r="E550" s="5">
        <v>639</v>
      </c>
      <c r="F550" s="6">
        <v>7840</v>
      </c>
      <c r="G550" s="5">
        <v>118</v>
      </c>
      <c r="H550" s="6">
        <v>13396</v>
      </c>
      <c r="I550" s="8">
        <v>23042</v>
      </c>
      <c r="J550" s="6">
        <v>204221</v>
      </c>
      <c r="K550" s="6">
        <v>104030</v>
      </c>
      <c r="L550" s="6">
        <v>1470785</v>
      </c>
      <c r="M550" s="6">
        <v>21843</v>
      </c>
      <c r="N550" s="6">
        <v>2644584</v>
      </c>
      <c r="O550" s="10">
        <v>4445463</v>
      </c>
    </row>
    <row r="551" spans="1:15" ht="11.25" customHeight="1" x14ac:dyDescent="0.2">
      <c r="A551" s="295" t="s">
        <v>61</v>
      </c>
      <c r="B551" s="3" t="s">
        <v>10</v>
      </c>
      <c r="C551" s="2" t="s">
        <v>11</v>
      </c>
      <c r="D551" s="5">
        <v>202</v>
      </c>
      <c r="E551" s="5">
        <v>2</v>
      </c>
      <c r="F551" s="4"/>
      <c r="G551" s="4"/>
      <c r="H551" s="5">
        <v>13</v>
      </c>
      <c r="I551" s="5">
        <v>217</v>
      </c>
      <c r="J551" s="6">
        <v>87833</v>
      </c>
      <c r="K551" s="5">
        <v>870</v>
      </c>
      <c r="L551" s="4"/>
      <c r="M551" s="4"/>
      <c r="N551" s="6">
        <v>5653</v>
      </c>
      <c r="O551" s="6">
        <v>94356</v>
      </c>
    </row>
    <row r="552" spans="1:15" ht="11.25" customHeight="1" x14ac:dyDescent="0.2">
      <c r="A552" s="296"/>
      <c r="B552" s="3" t="s">
        <v>10</v>
      </c>
      <c r="C552" s="2" t="s">
        <v>12</v>
      </c>
      <c r="D552" s="5">
        <v>192</v>
      </c>
      <c r="E552" s="5">
        <v>2</v>
      </c>
      <c r="F552" s="5">
        <v>1</v>
      </c>
      <c r="G552" s="5">
        <v>1</v>
      </c>
      <c r="H552" s="5">
        <v>7</v>
      </c>
      <c r="I552" s="5">
        <v>203</v>
      </c>
      <c r="J552" s="6">
        <v>80979</v>
      </c>
      <c r="K552" s="5">
        <v>844</v>
      </c>
      <c r="L552" s="5">
        <v>422</v>
      </c>
      <c r="M552" s="5">
        <v>422</v>
      </c>
      <c r="N552" s="6">
        <v>2952</v>
      </c>
      <c r="O552" s="6">
        <v>85619</v>
      </c>
    </row>
    <row r="553" spans="1:15" ht="11.25" customHeight="1" x14ac:dyDescent="0.2">
      <c r="A553" s="296"/>
      <c r="B553" s="3" t="s">
        <v>13</v>
      </c>
      <c r="C553" s="2" t="s">
        <v>11</v>
      </c>
      <c r="D553" s="5">
        <v>988</v>
      </c>
      <c r="E553" s="5">
        <v>10</v>
      </c>
      <c r="F553" s="5">
        <v>17</v>
      </c>
      <c r="G553" s="5">
        <v>3</v>
      </c>
      <c r="H553" s="5">
        <v>76</v>
      </c>
      <c r="I553" s="6">
        <v>1094</v>
      </c>
      <c r="J553" s="6">
        <v>427349</v>
      </c>
      <c r="K553" s="6">
        <v>4325</v>
      </c>
      <c r="L553" s="6">
        <v>7353</v>
      </c>
      <c r="M553" s="6">
        <v>1298</v>
      </c>
      <c r="N553" s="6">
        <v>32873</v>
      </c>
      <c r="O553" s="6">
        <v>473198</v>
      </c>
    </row>
    <row r="554" spans="1:15" ht="11.25" customHeight="1" x14ac:dyDescent="0.2">
      <c r="A554" s="296"/>
      <c r="B554" s="3" t="s">
        <v>13</v>
      </c>
      <c r="C554" s="2" t="s">
        <v>12</v>
      </c>
      <c r="D554" s="5">
        <v>919</v>
      </c>
      <c r="E554" s="5">
        <v>9</v>
      </c>
      <c r="F554" s="5">
        <v>12</v>
      </c>
      <c r="G554" s="5">
        <v>5</v>
      </c>
      <c r="H554" s="5">
        <v>60</v>
      </c>
      <c r="I554" s="6">
        <v>1005</v>
      </c>
      <c r="J554" s="6">
        <v>387553</v>
      </c>
      <c r="K554" s="6">
        <v>3795</v>
      </c>
      <c r="L554" s="6">
        <v>5061</v>
      </c>
      <c r="M554" s="6">
        <v>2109</v>
      </c>
      <c r="N554" s="6">
        <v>25303</v>
      </c>
      <c r="O554" s="6">
        <v>423821</v>
      </c>
    </row>
    <row r="555" spans="1:15" ht="11.25" customHeight="1" x14ac:dyDescent="0.2">
      <c r="A555" s="296"/>
      <c r="B555" s="3" t="s">
        <v>14</v>
      </c>
      <c r="C555" s="2" t="s">
        <v>11</v>
      </c>
      <c r="D555" s="6">
        <v>2857</v>
      </c>
      <c r="E555" s="5">
        <v>39</v>
      </c>
      <c r="F555" s="5">
        <v>60</v>
      </c>
      <c r="G555" s="5">
        <v>18</v>
      </c>
      <c r="H555" s="5">
        <v>332</v>
      </c>
      <c r="I555" s="6">
        <v>3306</v>
      </c>
      <c r="J555" s="6">
        <v>811183</v>
      </c>
      <c r="K555" s="6">
        <v>11073</v>
      </c>
      <c r="L555" s="6">
        <v>17036</v>
      </c>
      <c r="M555" s="6">
        <v>5111</v>
      </c>
      <c r="N555" s="6">
        <v>94264</v>
      </c>
      <c r="O555" s="6">
        <v>938667</v>
      </c>
    </row>
    <row r="556" spans="1:15" ht="11.25" customHeight="1" x14ac:dyDescent="0.2">
      <c r="A556" s="296"/>
      <c r="B556" s="3" t="s">
        <v>14</v>
      </c>
      <c r="C556" s="2" t="s">
        <v>12</v>
      </c>
      <c r="D556" s="6">
        <v>2754</v>
      </c>
      <c r="E556" s="5">
        <v>41</v>
      </c>
      <c r="F556" s="5">
        <v>50</v>
      </c>
      <c r="G556" s="5">
        <v>20</v>
      </c>
      <c r="H556" s="5">
        <v>318</v>
      </c>
      <c r="I556" s="6">
        <v>3183</v>
      </c>
      <c r="J556" s="6">
        <v>823996</v>
      </c>
      <c r="K556" s="6">
        <v>12267</v>
      </c>
      <c r="L556" s="6">
        <v>14960</v>
      </c>
      <c r="M556" s="6">
        <v>5984</v>
      </c>
      <c r="N556" s="6">
        <v>95145</v>
      </c>
      <c r="O556" s="6">
        <v>952352</v>
      </c>
    </row>
    <row r="557" spans="1:15" ht="11.25" customHeight="1" x14ac:dyDescent="0.2">
      <c r="A557" s="296"/>
      <c r="B557" s="3" t="s">
        <v>15</v>
      </c>
      <c r="C557" s="2" t="s">
        <v>11</v>
      </c>
      <c r="D557" s="5">
        <v>507</v>
      </c>
      <c r="E557" s="5">
        <v>3</v>
      </c>
      <c r="F557" s="5">
        <v>17</v>
      </c>
      <c r="G557" s="5">
        <v>2</v>
      </c>
      <c r="H557" s="5">
        <v>62</v>
      </c>
      <c r="I557" s="5">
        <v>591</v>
      </c>
      <c r="J557" s="6">
        <v>49464</v>
      </c>
      <c r="K557" s="5">
        <v>293</v>
      </c>
      <c r="L557" s="6">
        <v>1659</v>
      </c>
      <c r="M557" s="5">
        <v>195</v>
      </c>
      <c r="N557" s="6">
        <v>6049</v>
      </c>
      <c r="O557" s="6">
        <v>57660</v>
      </c>
    </row>
    <row r="558" spans="1:15" ht="11.25" customHeight="1" x14ac:dyDescent="0.2">
      <c r="A558" s="296"/>
      <c r="B558" s="3" t="s">
        <v>15</v>
      </c>
      <c r="C558" s="2" t="s">
        <v>12</v>
      </c>
      <c r="D558" s="5">
        <v>298</v>
      </c>
      <c r="E558" s="5">
        <v>5</v>
      </c>
      <c r="F558" s="5">
        <v>8</v>
      </c>
      <c r="G558" s="5">
        <v>1</v>
      </c>
      <c r="H558" s="5">
        <v>46</v>
      </c>
      <c r="I558" s="5">
        <v>358</v>
      </c>
      <c r="J558" s="6">
        <v>52939</v>
      </c>
      <c r="K558" s="5">
        <v>888</v>
      </c>
      <c r="L558" s="6">
        <v>1421</v>
      </c>
      <c r="M558" s="5">
        <v>178</v>
      </c>
      <c r="N558" s="6">
        <v>8172</v>
      </c>
      <c r="O558" s="6">
        <v>63598</v>
      </c>
    </row>
    <row r="559" spans="1:15" ht="11.25" customHeight="1" x14ac:dyDescent="0.2">
      <c r="A559" s="296"/>
      <c r="B559" s="3" t="s">
        <v>16</v>
      </c>
      <c r="C559" s="2" t="s">
        <v>11</v>
      </c>
      <c r="D559" s="6">
        <v>8448</v>
      </c>
      <c r="E559" s="5">
        <v>213</v>
      </c>
      <c r="F559" s="5">
        <v>122</v>
      </c>
      <c r="G559" s="5">
        <v>56</v>
      </c>
      <c r="H559" s="6">
        <v>1253</v>
      </c>
      <c r="I559" s="6">
        <v>10092</v>
      </c>
      <c r="J559" s="6">
        <v>754842</v>
      </c>
      <c r="K559" s="6">
        <v>19032</v>
      </c>
      <c r="L559" s="6">
        <v>10901</v>
      </c>
      <c r="M559" s="6">
        <v>5004</v>
      </c>
      <c r="N559" s="6">
        <v>111957</v>
      </c>
      <c r="O559" s="6">
        <v>901736</v>
      </c>
    </row>
    <row r="560" spans="1:15" ht="11.25" customHeight="1" x14ac:dyDescent="0.2">
      <c r="A560" s="296"/>
      <c r="B560" s="3" t="s">
        <v>17</v>
      </c>
      <c r="C560" s="2" t="s">
        <v>12</v>
      </c>
      <c r="D560" s="6">
        <v>7381</v>
      </c>
      <c r="E560" s="5">
        <v>147</v>
      </c>
      <c r="F560" s="5">
        <v>99</v>
      </c>
      <c r="G560" s="5">
        <v>40</v>
      </c>
      <c r="H560" s="5">
        <v>941</v>
      </c>
      <c r="I560" s="6">
        <v>8608</v>
      </c>
      <c r="J560" s="6">
        <v>1316502</v>
      </c>
      <c r="K560" s="6">
        <v>26219</v>
      </c>
      <c r="L560" s="6">
        <v>17658</v>
      </c>
      <c r="M560" s="6">
        <v>7135</v>
      </c>
      <c r="N560" s="6">
        <v>167840</v>
      </c>
      <c r="O560" s="6">
        <v>1535354</v>
      </c>
    </row>
    <row r="561" spans="1:15" ht="11.25" customHeight="1" x14ac:dyDescent="0.2">
      <c r="A561" s="296"/>
      <c r="B561" s="3" t="s">
        <v>18</v>
      </c>
      <c r="C561" s="2" t="s">
        <v>11</v>
      </c>
      <c r="D561" s="6">
        <v>2830</v>
      </c>
      <c r="E561" s="5">
        <v>35</v>
      </c>
      <c r="F561" s="5">
        <v>8</v>
      </c>
      <c r="G561" s="5">
        <v>7</v>
      </c>
      <c r="H561" s="5">
        <v>403</v>
      </c>
      <c r="I561" s="6">
        <v>3283</v>
      </c>
      <c r="J561" s="6">
        <v>452117</v>
      </c>
      <c r="K561" s="6">
        <v>5592</v>
      </c>
      <c r="L561" s="6">
        <v>1278</v>
      </c>
      <c r="M561" s="6">
        <v>1118</v>
      </c>
      <c r="N561" s="6">
        <v>64383</v>
      </c>
      <c r="O561" s="6">
        <v>524488</v>
      </c>
    </row>
    <row r="562" spans="1:15" ht="11.25" customHeight="1" x14ac:dyDescent="0.2">
      <c r="A562" s="296"/>
      <c r="B562" s="3" t="s">
        <v>19</v>
      </c>
      <c r="C562" s="2" t="s">
        <v>12</v>
      </c>
      <c r="D562" s="6">
        <v>6142</v>
      </c>
      <c r="E562" s="5">
        <v>41</v>
      </c>
      <c r="F562" s="5">
        <v>26</v>
      </c>
      <c r="G562" s="5">
        <v>10</v>
      </c>
      <c r="H562" s="5">
        <v>768</v>
      </c>
      <c r="I562" s="6">
        <v>6987</v>
      </c>
      <c r="J562" s="6">
        <v>1215098</v>
      </c>
      <c r="K562" s="6">
        <v>8111</v>
      </c>
      <c r="L562" s="6">
        <v>5144</v>
      </c>
      <c r="M562" s="6">
        <v>1978</v>
      </c>
      <c r="N562" s="6">
        <v>151937</v>
      </c>
      <c r="O562" s="6">
        <v>1382268</v>
      </c>
    </row>
    <row r="563" spans="1:15" ht="11.25" customHeight="1" x14ac:dyDescent="0.2">
      <c r="A563" s="297"/>
      <c r="B563" s="298" t="s">
        <v>8</v>
      </c>
      <c r="C563" s="298"/>
      <c r="D563" s="6">
        <v>33518</v>
      </c>
      <c r="E563" s="5">
        <v>547</v>
      </c>
      <c r="F563" s="5">
        <v>420</v>
      </c>
      <c r="G563" s="5">
        <v>163</v>
      </c>
      <c r="H563" s="6">
        <v>4279</v>
      </c>
      <c r="I563" s="8">
        <v>38927</v>
      </c>
      <c r="J563" s="6">
        <v>6459855</v>
      </c>
      <c r="K563" s="6">
        <v>93309</v>
      </c>
      <c r="L563" s="6">
        <v>82893</v>
      </c>
      <c r="M563" s="6">
        <v>30532</v>
      </c>
      <c r="N563" s="6">
        <v>766528</v>
      </c>
      <c r="O563" s="10">
        <v>7433117</v>
      </c>
    </row>
    <row r="564" spans="1:15" ht="11.25" customHeight="1" x14ac:dyDescent="0.2">
      <c r="A564" s="295" t="s">
        <v>62</v>
      </c>
      <c r="B564" s="3" t="s">
        <v>10</v>
      </c>
      <c r="C564" s="2" t="s">
        <v>11</v>
      </c>
      <c r="D564" s="4"/>
      <c r="E564" s="5">
        <v>16</v>
      </c>
      <c r="F564" s="4"/>
      <c r="G564" s="4"/>
      <c r="H564" s="5">
        <v>2</v>
      </c>
      <c r="I564" s="5">
        <v>18</v>
      </c>
      <c r="J564" s="4"/>
      <c r="K564" s="6">
        <v>7862</v>
      </c>
      <c r="L564" s="4"/>
      <c r="M564" s="4"/>
      <c r="N564" s="5">
        <v>983</v>
      </c>
      <c r="O564" s="6">
        <v>8845</v>
      </c>
    </row>
    <row r="565" spans="1:15" ht="11.25" customHeight="1" x14ac:dyDescent="0.2">
      <c r="A565" s="296"/>
      <c r="B565" s="3" t="s">
        <v>10</v>
      </c>
      <c r="C565" s="2" t="s">
        <v>12</v>
      </c>
      <c r="D565" s="4"/>
      <c r="E565" s="5">
        <v>16</v>
      </c>
      <c r="F565" s="4"/>
      <c r="G565" s="4"/>
      <c r="H565" s="5">
        <v>4</v>
      </c>
      <c r="I565" s="5">
        <v>20</v>
      </c>
      <c r="J565" s="4"/>
      <c r="K565" s="6">
        <v>7626</v>
      </c>
      <c r="L565" s="4"/>
      <c r="M565" s="4"/>
      <c r="N565" s="6">
        <v>1906</v>
      </c>
      <c r="O565" s="6">
        <v>9532</v>
      </c>
    </row>
    <row r="566" spans="1:15" ht="11.25" customHeight="1" x14ac:dyDescent="0.2">
      <c r="A566" s="296"/>
      <c r="B566" s="3" t="s">
        <v>13</v>
      </c>
      <c r="C566" s="2" t="s">
        <v>11</v>
      </c>
      <c r="D566" s="5">
        <v>18</v>
      </c>
      <c r="E566" s="5">
        <v>242</v>
      </c>
      <c r="F566" s="5">
        <v>2</v>
      </c>
      <c r="G566" s="4"/>
      <c r="H566" s="5">
        <v>33</v>
      </c>
      <c r="I566" s="5">
        <v>295</v>
      </c>
      <c r="J566" s="6">
        <v>8798</v>
      </c>
      <c r="K566" s="6">
        <v>118282</v>
      </c>
      <c r="L566" s="5">
        <v>978</v>
      </c>
      <c r="M566" s="4"/>
      <c r="N566" s="6">
        <v>16129</v>
      </c>
      <c r="O566" s="6">
        <v>144187</v>
      </c>
    </row>
    <row r="567" spans="1:15" ht="11.25" customHeight="1" x14ac:dyDescent="0.2">
      <c r="A567" s="296"/>
      <c r="B567" s="3" t="s">
        <v>13</v>
      </c>
      <c r="C567" s="2" t="s">
        <v>12</v>
      </c>
      <c r="D567" s="5">
        <v>16</v>
      </c>
      <c r="E567" s="5">
        <v>231</v>
      </c>
      <c r="F567" s="5">
        <v>3</v>
      </c>
      <c r="G567" s="4"/>
      <c r="H567" s="5">
        <v>34</v>
      </c>
      <c r="I567" s="5">
        <v>284</v>
      </c>
      <c r="J567" s="6">
        <v>7625</v>
      </c>
      <c r="K567" s="6">
        <v>110079</v>
      </c>
      <c r="L567" s="6">
        <v>1430</v>
      </c>
      <c r="M567" s="4"/>
      <c r="N567" s="6">
        <v>16202</v>
      </c>
      <c r="O567" s="6">
        <v>135336</v>
      </c>
    </row>
    <row r="568" spans="1:15" ht="11.25" customHeight="1" x14ac:dyDescent="0.2">
      <c r="A568" s="296"/>
      <c r="B568" s="3" t="s">
        <v>14</v>
      </c>
      <c r="C568" s="2" t="s">
        <v>11</v>
      </c>
      <c r="D568" s="5">
        <v>17</v>
      </c>
      <c r="E568" s="5">
        <v>904</v>
      </c>
      <c r="F568" s="5">
        <v>8</v>
      </c>
      <c r="G568" s="4"/>
      <c r="H568" s="5">
        <v>49</v>
      </c>
      <c r="I568" s="5">
        <v>978</v>
      </c>
      <c r="J568" s="6">
        <v>5454</v>
      </c>
      <c r="K568" s="6">
        <v>290038</v>
      </c>
      <c r="L568" s="6">
        <v>2567</v>
      </c>
      <c r="M568" s="4"/>
      <c r="N568" s="6">
        <v>15721</v>
      </c>
      <c r="O568" s="6">
        <v>313780</v>
      </c>
    </row>
    <row r="569" spans="1:15" ht="11.25" customHeight="1" x14ac:dyDescent="0.2">
      <c r="A569" s="296"/>
      <c r="B569" s="3" t="s">
        <v>14</v>
      </c>
      <c r="C569" s="2" t="s">
        <v>12</v>
      </c>
      <c r="D569" s="5">
        <v>7</v>
      </c>
      <c r="E569" s="5">
        <v>843</v>
      </c>
      <c r="F569" s="5">
        <v>4</v>
      </c>
      <c r="G569" s="5">
        <v>5</v>
      </c>
      <c r="H569" s="5">
        <v>41</v>
      </c>
      <c r="I569" s="5">
        <v>900</v>
      </c>
      <c r="J569" s="6">
        <v>2367</v>
      </c>
      <c r="K569" s="6">
        <v>285015</v>
      </c>
      <c r="L569" s="6">
        <v>1352</v>
      </c>
      <c r="M569" s="6">
        <v>1690</v>
      </c>
      <c r="N569" s="6">
        <v>13862</v>
      </c>
      <c r="O569" s="6">
        <v>304286</v>
      </c>
    </row>
    <row r="570" spans="1:15" ht="11.25" customHeight="1" x14ac:dyDescent="0.2">
      <c r="A570" s="296"/>
      <c r="B570" s="3" t="s">
        <v>15</v>
      </c>
      <c r="C570" s="2" t="s">
        <v>11</v>
      </c>
      <c r="D570" s="5">
        <v>4</v>
      </c>
      <c r="E570" s="5">
        <v>163</v>
      </c>
      <c r="F570" s="5">
        <v>4</v>
      </c>
      <c r="G570" s="5">
        <v>2</v>
      </c>
      <c r="H570" s="5">
        <v>6</v>
      </c>
      <c r="I570" s="5">
        <v>179</v>
      </c>
      <c r="J570" s="5">
        <v>441</v>
      </c>
      <c r="K570" s="6">
        <v>17970</v>
      </c>
      <c r="L570" s="5">
        <v>441</v>
      </c>
      <c r="M570" s="5">
        <v>220</v>
      </c>
      <c r="N570" s="5">
        <v>661</v>
      </c>
      <c r="O570" s="6">
        <v>19733</v>
      </c>
    </row>
    <row r="571" spans="1:15" ht="11.25" customHeight="1" x14ac:dyDescent="0.2">
      <c r="A571" s="296"/>
      <c r="B571" s="3" t="s">
        <v>15</v>
      </c>
      <c r="C571" s="2" t="s">
        <v>12</v>
      </c>
      <c r="D571" s="5">
        <v>1</v>
      </c>
      <c r="E571" s="5">
        <v>119</v>
      </c>
      <c r="F571" s="4"/>
      <c r="G571" s="4"/>
      <c r="H571" s="5">
        <v>5</v>
      </c>
      <c r="I571" s="5">
        <v>125</v>
      </c>
      <c r="J571" s="5">
        <v>201</v>
      </c>
      <c r="K571" s="6">
        <v>23888</v>
      </c>
      <c r="L571" s="4"/>
      <c r="M571" s="4"/>
      <c r="N571" s="6">
        <v>1004</v>
      </c>
      <c r="O571" s="6">
        <v>25093</v>
      </c>
    </row>
    <row r="572" spans="1:15" ht="11.25" customHeight="1" x14ac:dyDescent="0.2">
      <c r="A572" s="296"/>
      <c r="B572" s="3" t="s">
        <v>16</v>
      </c>
      <c r="C572" s="2" t="s">
        <v>11</v>
      </c>
      <c r="D572" s="5">
        <v>75</v>
      </c>
      <c r="E572" s="6">
        <v>2832</v>
      </c>
      <c r="F572" s="5">
        <v>57</v>
      </c>
      <c r="G572" s="5">
        <v>8</v>
      </c>
      <c r="H572" s="5">
        <v>220</v>
      </c>
      <c r="I572" s="6">
        <v>3192</v>
      </c>
      <c r="J572" s="6">
        <v>7573</v>
      </c>
      <c r="K572" s="6">
        <v>285939</v>
      </c>
      <c r="L572" s="6">
        <v>5755</v>
      </c>
      <c r="M572" s="5">
        <v>808</v>
      </c>
      <c r="N572" s="6">
        <v>22213</v>
      </c>
      <c r="O572" s="6">
        <v>322288</v>
      </c>
    </row>
    <row r="573" spans="1:15" ht="11.25" customHeight="1" x14ac:dyDescent="0.2">
      <c r="A573" s="296"/>
      <c r="B573" s="3" t="s">
        <v>17</v>
      </c>
      <c r="C573" s="2" t="s">
        <v>12</v>
      </c>
      <c r="D573" s="5">
        <v>66</v>
      </c>
      <c r="E573" s="6">
        <v>2427</v>
      </c>
      <c r="F573" s="5">
        <v>12</v>
      </c>
      <c r="G573" s="5">
        <v>5</v>
      </c>
      <c r="H573" s="5">
        <v>169</v>
      </c>
      <c r="I573" s="6">
        <v>2679</v>
      </c>
      <c r="J573" s="6">
        <v>13302</v>
      </c>
      <c r="K573" s="6">
        <v>489164</v>
      </c>
      <c r="L573" s="6">
        <v>2419</v>
      </c>
      <c r="M573" s="6">
        <v>1008</v>
      </c>
      <c r="N573" s="6">
        <v>34062</v>
      </c>
      <c r="O573" s="6">
        <v>539955</v>
      </c>
    </row>
    <row r="574" spans="1:15" ht="11.25" customHeight="1" x14ac:dyDescent="0.2">
      <c r="A574" s="296"/>
      <c r="B574" s="3" t="s">
        <v>18</v>
      </c>
      <c r="C574" s="2" t="s">
        <v>11</v>
      </c>
      <c r="D574" s="5">
        <v>8</v>
      </c>
      <c r="E574" s="5">
        <v>794</v>
      </c>
      <c r="F574" s="5">
        <v>4</v>
      </c>
      <c r="G574" s="5">
        <v>2</v>
      </c>
      <c r="H574" s="5">
        <v>46</v>
      </c>
      <c r="I574" s="5">
        <v>854</v>
      </c>
      <c r="J574" s="6">
        <v>1444</v>
      </c>
      <c r="K574" s="6">
        <v>143339</v>
      </c>
      <c r="L574" s="5">
        <v>722</v>
      </c>
      <c r="M574" s="5">
        <v>361</v>
      </c>
      <c r="N574" s="6">
        <v>8304</v>
      </c>
      <c r="O574" s="6">
        <v>154170</v>
      </c>
    </row>
    <row r="575" spans="1:15" ht="11.25" customHeight="1" x14ac:dyDescent="0.2">
      <c r="A575" s="296"/>
      <c r="B575" s="3" t="s">
        <v>19</v>
      </c>
      <c r="C575" s="2" t="s">
        <v>12</v>
      </c>
      <c r="D575" s="5">
        <v>18</v>
      </c>
      <c r="E575" s="6">
        <v>1937</v>
      </c>
      <c r="F575" s="5">
        <v>3</v>
      </c>
      <c r="G575" s="5">
        <v>3</v>
      </c>
      <c r="H575" s="5">
        <v>133</v>
      </c>
      <c r="I575" s="6">
        <v>2094</v>
      </c>
      <c r="J575" s="6">
        <v>4024</v>
      </c>
      <c r="K575" s="6">
        <v>433022</v>
      </c>
      <c r="L575" s="5">
        <v>671</v>
      </c>
      <c r="M575" s="5">
        <v>671</v>
      </c>
      <c r="N575" s="6">
        <v>29733</v>
      </c>
      <c r="O575" s="6">
        <v>468121</v>
      </c>
    </row>
    <row r="576" spans="1:15" ht="11.25" customHeight="1" x14ac:dyDescent="0.2">
      <c r="A576" s="297"/>
      <c r="B576" s="298" t="s">
        <v>8</v>
      </c>
      <c r="C576" s="298"/>
      <c r="D576" s="5">
        <v>230</v>
      </c>
      <c r="E576" s="6">
        <v>10524</v>
      </c>
      <c r="F576" s="5">
        <v>97</v>
      </c>
      <c r="G576" s="5">
        <v>25</v>
      </c>
      <c r="H576" s="5">
        <v>742</v>
      </c>
      <c r="I576" s="8">
        <v>11618</v>
      </c>
      <c r="J576" s="6">
        <v>51229</v>
      </c>
      <c r="K576" s="6">
        <v>2212224</v>
      </c>
      <c r="L576" s="6">
        <v>16335</v>
      </c>
      <c r="M576" s="6">
        <v>4758</v>
      </c>
      <c r="N576" s="6">
        <v>160780</v>
      </c>
      <c r="O576" s="10">
        <v>2445326</v>
      </c>
    </row>
    <row r="577" spans="1:15" ht="11.25" customHeight="1" x14ac:dyDescent="0.2">
      <c r="A577" s="295" t="s">
        <v>63</v>
      </c>
      <c r="B577" s="3" t="s">
        <v>10</v>
      </c>
      <c r="C577" s="2" t="s">
        <v>11</v>
      </c>
      <c r="D577" s="4"/>
      <c r="E577" s="4"/>
      <c r="F577" s="4"/>
      <c r="G577" s="5">
        <v>12</v>
      </c>
      <c r="H577" s="5">
        <v>19</v>
      </c>
      <c r="I577" s="5">
        <v>31</v>
      </c>
      <c r="J577" s="4"/>
      <c r="K577" s="4"/>
      <c r="L577" s="4"/>
      <c r="M577" s="6">
        <v>5839</v>
      </c>
      <c r="N577" s="6">
        <v>9245</v>
      </c>
      <c r="O577" s="6">
        <v>15084</v>
      </c>
    </row>
    <row r="578" spans="1:15" ht="11.25" customHeight="1" x14ac:dyDescent="0.2">
      <c r="A578" s="296"/>
      <c r="B578" s="3" t="s">
        <v>10</v>
      </c>
      <c r="C578" s="2" t="s">
        <v>12</v>
      </c>
      <c r="D578" s="4"/>
      <c r="E578" s="4"/>
      <c r="F578" s="4"/>
      <c r="G578" s="5">
        <v>11</v>
      </c>
      <c r="H578" s="5">
        <v>13</v>
      </c>
      <c r="I578" s="5">
        <v>24</v>
      </c>
      <c r="J578" s="4"/>
      <c r="K578" s="4"/>
      <c r="L578" s="4"/>
      <c r="M578" s="6">
        <v>5192</v>
      </c>
      <c r="N578" s="6">
        <v>6135</v>
      </c>
      <c r="O578" s="6">
        <v>11327</v>
      </c>
    </row>
    <row r="579" spans="1:15" ht="11.25" customHeight="1" x14ac:dyDescent="0.2">
      <c r="A579" s="296"/>
      <c r="B579" s="3" t="s">
        <v>13</v>
      </c>
      <c r="C579" s="2" t="s">
        <v>11</v>
      </c>
      <c r="D579" s="5">
        <v>1</v>
      </c>
      <c r="E579" s="5">
        <v>4</v>
      </c>
      <c r="F579" s="5">
        <v>1</v>
      </c>
      <c r="G579" s="5">
        <v>117</v>
      </c>
      <c r="H579" s="5">
        <v>119</v>
      </c>
      <c r="I579" s="5">
        <v>242</v>
      </c>
      <c r="J579" s="5">
        <v>484</v>
      </c>
      <c r="K579" s="6">
        <v>1936</v>
      </c>
      <c r="L579" s="5">
        <v>484</v>
      </c>
      <c r="M579" s="6">
        <v>56629</v>
      </c>
      <c r="N579" s="6">
        <v>57597</v>
      </c>
      <c r="O579" s="6">
        <v>117130</v>
      </c>
    </row>
    <row r="580" spans="1:15" ht="11.25" customHeight="1" x14ac:dyDescent="0.2">
      <c r="A580" s="296"/>
      <c r="B580" s="3" t="s">
        <v>13</v>
      </c>
      <c r="C580" s="2" t="s">
        <v>12</v>
      </c>
      <c r="D580" s="5">
        <v>2</v>
      </c>
      <c r="E580" s="5">
        <v>3</v>
      </c>
      <c r="F580" s="5">
        <v>2</v>
      </c>
      <c r="G580" s="5">
        <v>108</v>
      </c>
      <c r="H580" s="5">
        <v>91</v>
      </c>
      <c r="I580" s="5">
        <v>206</v>
      </c>
      <c r="J580" s="5">
        <v>944</v>
      </c>
      <c r="K580" s="6">
        <v>1416</v>
      </c>
      <c r="L580" s="5">
        <v>944</v>
      </c>
      <c r="M580" s="6">
        <v>50965</v>
      </c>
      <c r="N580" s="6">
        <v>42942</v>
      </c>
      <c r="O580" s="6">
        <v>97211</v>
      </c>
    </row>
    <row r="581" spans="1:15" ht="11.25" customHeight="1" x14ac:dyDescent="0.2">
      <c r="A581" s="296"/>
      <c r="B581" s="3" t="s">
        <v>14</v>
      </c>
      <c r="C581" s="2" t="s">
        <v>11</v>
      </c>
      <c r="D581" s="5">
        <v>6</v>
      </c>
      <c r="E581" s="5">
        <v>1</v>
      </c>
      <c r="F581" s="5">
        <v>1</v>
      </c>
      <c r="G581" s="5">
        <v>468</v>
      </c>
      <c r="H581" s="5">
        <v>385</v>
      </c>
      <c r="I581" s="5">
        <v>861</v>
      </c>
      <c r="J581" s="6">
        <v>1906</v>
      </c>
      <c r="K581" s="5">
        <v>318</v>
      </c>
      <c r="L581" s="5">
        <v>318</v>
      </c>
      <c r="M581" s="6">
        <v>148691</v>
      </c>
      <c r="N581" s="6">
        <v>122321</v>
      </c>
      <c r="O581" s="6">
        <v>273554</v>
      </c>
    </row>
    <row r="582" spans="1:15" ht="11.25" customHeight="1" x14ac:dyDescent="0.2">
      <c r="A582" s="296"/>
      <c r="B582" s="3" t="s">
        <v>14</v>
      </c>
      <c r="C582" s="2" t="s">
        <v>12</v>
      </c>
      <c r="D582" s="5">
        <v>4</v>
      </c>
      <c r="E582" s="5">
        <v>2</v>
      </c>
      <c r="F582" s="4"/>
      <c r="G582" s="5">
        <v>465</v>
      </c>
      <c r="H582" s="5">
        <v>373</v>
      </c>
      <c r="I582" s="5">
        <v>844</v>
      </c>
      <c r="J582" s="6">
        <v>1339</v>
      </c>
      <c r="K582" s="5">
        <v>670</v>
      </c>
      <c r="L582" s="4"/>
      <c r="M582" s="6">
        <v>155684</v>
      </c>
      <c r="N582" s="6">
        <v>124882</v>
      </c>
      <c r="O582" s="6">
        <v>282575</v>
      </c>
    </row>
    <row r="583" spans="1:15" ht="11.25" customHeight="1" x14ac:dyDescent="0.2">
      <c r="A583" s="296"/>
      <c r="B583" s="3" t="s">
        <v>15</v>
      </c>
      <c r="C583" s="2" t="s">
        <v>11</v>
      </c>
      <c r="D583" s="4"/>
      <c r="E583" s="5">
        <v>1</v>
      </c>
      <c r="F583" s="4"/>
      <c r="G583" s="5">
        <v>87</v>
      </c>
      <c r="H583" s="5">
        <v>148</v>
      </c>
      <c r="I583" s="5">
        <v>236</v>
      </c>
      <c r="J583" s="4"/>
      <c r="K583" s="5">
        <v>109</v>
      </c>
      <c r="L583" s="4"/>
      <c r="M583" s="6">
        <v>9498</v>
      </c>
      <c r="N583" s="6">
        <v>16157</v>
      </c>
      <c r="O583" s="6">
        <v>25764</v>
      </c>
    </row>
    <row r="584" spans="1:15" ht="11.25" customHeight="1" x14ac:dyDescent="0.2">
      <c r="A584" s="296"/>
      <c r="B584" s="3" t="s">
        <v>15</v>
      </c>
      <c r="C584" s="2" t="s">
        <v>12</v>
      </c>
      <c r="D584" s="5">
        <v>1</v>
      </c>
      <c r="E584" s="5">
        <v>1</v>
      </c>
      <c r="F584" s="4"/>
      <c r="G584" s="5">
        <v>72</v>
      </c>
      <c r="H584" s="5">
        <v>129</v>
      </c>
      <c r="I584" s="5">
        <v>203</v>
      </c>
      <c r="J584" s="5">
        <v>199</v>
      </c>
      <c r="K584" s="5">
        <v>199</v>
      </c>
      <c r="L584" s="4"/>
      <c r="M584" s="6">
        <v>14313</v>
      </c>
      <c r="N584" s="6">
        <v>25644</v>
      </c>
      <c r="O584" s="6">
        <v>40355</v>
      </c>
    </row>
    <row r="585" spans="1:15" ht="11.25" customHeight="1" x14ac:dyDescent="0.2">
      <c r="A585" s="296"/>
      <c r="B585" s="3" t="s">
        <v>16</v>
      </c>
      <c r="C585" s="2" t="s">
        <v>11</v>
      </c>
      <c r="D585" s="5">
        <v>19</v>
      </c>
      <c r="E585" s="5">
        <v>39</v>
      </c>
      <c r="F585" s="5">
        <v>7</v>
      </c>
      <c r="G585" s="6">
        <v>2177</v>
      </c>
      <c r="H585" s="6">
        <v>1647</v>
      </c>
      <c r="I585" s="6">
        <v>3889</v>
      </c>
      <c r="J585" s="6">
        <v>1900</v>
      </c>
      <c r="K585" s="6">
        <v>3899</v>
      </c>
      <c r="L585" s="5">
        <v>700</v>
      </c>
      <c r="M585" s="6">
        <v>217666</v>
      </c>
      <c r="N585" s="6">
        <v>164674</v>
      </c>
      <c r="O585" s="6">
        <v>388839</v>
      </c>
    </row>
    <row r="586" spans="1:15" ht="11.25" customHeight="1" x14ac:dyDescent="0.2">
      <c r="A586" s="296"/>
      <c r="B586" s="3" t="s">
        <v>17</v>
      </c>
      <c r="C586" s="2" t="s">
        <v>12</v>
      </c>
      <c r="D586" s="5">
        <v>13</v>
      </c>
      <c r="E586" s="5">
        <v>19</v>
      </c>
      <c r="F586" s="5">
        <v>2</v>
      </c>
      <c r="G586" s="6">
        <v>1518</v>
      </c>
      <c r="H586" s="6">
        <v>1266</v>
      </c>
      <c r="I586" s="6">
        <v>2818</v>
      </c>
      <c r="J586" s="6">
        <v>2595</v>
      </c>
      <c r="K586" s="6">
        <v>3792</v>
      </c>
      <c r="L586" s="5">
        <v>399</v>
      </c>
      <c r="M586" s="6">
        <v>302976</v>
      </c>
      <c r="N586" s="6">
        <v>252680</v>
      </c>
      <c r="O586" s="6">
        <v>562442</v>
      </c>
    </row>
    <row r="587" spans="1:15" ht="11.25" customHeight="1" x14ac:dyDescent="0.2">
      <c r="A587" s="296"/>
      <c r="B587" s="3" t="s">
        <v>18</v>
      </c>
      <c r="C587" s="2" t="s">
        <v>11</v>
      </c>
      <c r="D587" s="5">
        <v>4</v>
      </c>
      <c r="E587" s="5">
        <v>8</v>
      </c>
      <c r="F587" s="4"/>
      <c r="G587" s="5">
        <v>669</v>
      </c>
      <c r="H587" s="5">
        <v>463</v>
      </c>
      <c r="I587" s="6">
        <v>1144</v>
      </c>
      <c r="J587" s="5">
        <v>715</v>
      </c>
      <c r="K587" s="6">
        <v>1430</v>
      </c>
      <c r="L587" s="4"/>
      <c r="M587" s="6">
        <v>119597</v>
      </c>
      <c r="N587" s="6">
        <v>82771</v>
      </c>
      <c r="O587" s="6">
        <v>204513</v>
      </c>
    </row>
    <row r="588" spans="1:15" ht="11.25" customHeight="1" x14ac:dyDescent="0.2">
      <c r="A588" s="296"/>
      <c r="B588" s="3" t="s">
        <v>19</v>
      </c>
      <c r="C588" s="2" t="s">
        <v>12</v>
      </c>
      <c r="D588" s="5">
        <v>5</v>
      </c>
      <c r="E588" s="5">
        <v>6</v>
      </c>
      <c r="F588" s="4"/>
      <c r="G588" s="6">
        <v>1578</v>
      </c>
      <c r="H588" s="5">
        <v>973</v>
      </c>
      <c r="I588" s="6">
        <v>2562</v>
      </c>
      <c r="J588" s="6">
        <v>1107</v>
      </c>
      <c r="K588" s="6">
        <v>1328</v>
      </c>
      <c r="L588" s="4"/>
      <c r="M588" s="6">
        <v>349332</v>
      </c>
      <c r="N588" s="6">
        <v>215399</v>
      </c>
      <c r="O588" s="6">
        <v>567166</v>
      </c>
    </row>
    <row r="589" spans="1:15" ht="11.25" customHeight="1" x14ac:dyDescent="0.2">
      <c r="A589" s="297"/>
      <c r="B589" s="298" t="s">
        <v>8</v>
      </c>
      <c r="C589" s="298"/>
      <c r="D589" s="5">
        <v>55</v>
      </c>
      <c r="E589" s="5">
        <v>84</v>
      </c>
      <c r="F589" s="5">
        <v>13</v>
      </c>
      <c r="G589" s="6">
        <v>7282</v>
      </c>
      <c r="H589" s="6">
        <v>5626</v>
      </c>
      <c r="I589" s="8">
        <v>13060</v>
      </c>
      <c r="J589" s="6">
        <v>11189</v>
      </c>
      <c r="K589" s="6">
        <v>15097</v>
      </c>
      <c r="L589" s="6">
        <v>2845</v>
      </c>
      <c r="M589" s="6">
        <v>1436382</v>
      </c>
      <c r="N589" s="6">
        <v>1120447</v>
      </c>
      <c r="O589" s="10">
        <v>2585960</v>
      </c>
    </row>
    <row r="590" spans="1:15" ht="11.25" customHeight="1" x14ac:dyDescent="0.2">
      <c r="A590" s="295" t="s">
        <v>64</v>
      </c>
      <c r="B590" s="3" t="s">
        <v>10</v>
      </c>
      <c r="C590" s="2" t="s">
        <v>11</v>
      </c>
      <c r="D590" s="5">
        <v>175</v>
      </c>
      <c r="E590" s="5">
        <v>19</v>
      </c>
      <c r="F590" s="4"/>
      <c r="G590" s="4"/>
      <c r="H590" s="5">
        <v>13</v>
      </c>
      <c r="I590" s="5">
        <v>207</v>
      </c>
      <c r="J590" s="6">
        <v>76093</v>
      </c>
      <c r="K590" s="6">
        <v>8262</v>
      </c>
      <c r="L590" s="4"/>
      <c r="M590" s="4"/>
      <c r="N590" s="6">
        <v>5653</v>
      </c>
      <c r="O590" s="6">
        <v>90008</v>
      </c>
    </row>
    <row r="591" spans="1:15" ht="11.25" customHeight="1" x14ac:dyDescent="0.2">
      <c r="A591" s="296"/>
      <c r="B591" s="3" t="s">
        <v>10</v>
      </c>
      <c r="C591" s="2" t="s">
        <v>12</v>
      </c>
      <c r="D591" s="5">
        <v>154</v>
      </c>
      <c r="E591" s="5">
        <v>17</v>
      </c>
      <c r="F591" s="5">
        <v>3</v>
      </c>
      <c r="G591" s="4"/>
      <c r="H591" s="5">
        <v>20</v>
      </c>
      <c r="I591" s="5">
        <v>194</v>
      </c>
      <c r="J591" s="6">
        <v>64952</v>
      </c>
      <c r="K591" s="6">
        <v>7170</v>
      </c>
      <c r="L591" s="6">
        <v>1265</v>
      </c>
      <c r="M591" s="4"/>
      <c r="N591" s="6">
        <v>8435</v>
      </c>
      <c r="O591" s="6">
        <v>81822</v>
      </c>
    </row>
    <row r="592" spans="1:15" ht="11.25" customHeight="1" x14ac:dyDescent="0.2">
      <c r="A592" s="296"/>
      <c r="B592" s="3" t="s">
        <v>13</v>
      </c>
      <c r="C592" s="2" t="s">
        <v>11</v>
      </c>
      <c r="D592" s="6">
        <v>1199</v>
      </c>
      <c r="E592" s="5">
        <v>120</v>
      </c>
      <c r="F592" s="5">
        <v>19</v>
      </c>
      <c r="G592" s="5">
        <v>21</v>
      </c>
      <c r="H592" s="5">
        <v>106</v>
      </c>
      <c r="I592" s="6">
        <v>1465</v>
      </c>
      <c r="J592" s="6">
        <v>518615</v>
      </c>
      <c r="K592" s="6">
        <v>51905</v>
      </c>
      <c r="L592" s="6">
        <v>8218</v>
      </c>
      <c r="M592" s="6">
        <v>9083</v>
      </c>
      <c r="N592" s="6">
        <v>45849</v>
      </c>
      <c r="O592" s="6">
        <v>633670</v>
      </c>
    </row>
    <row r="593" spans="1:15" ht="11.25" customHeight="1" x14ac:dyDescent="0.2">
      <c r="A593" s="296"/>
      <c r="B593" s="3" t="s">
        <v>13</v>
      </c>
      <c r="C593" s="2" t="s">
        <v>12</v>
      </c>
      <c r="D593" s="6">
        <v>1090</v>
      </c>
      <c r="E593" s="5">
        <v>94</v>
      </c>
      <c r="F593" s="5">
        <v>15</v>
      </c>
      <c r="G593" s="5">
        <v>16</v>
      </c>
      <c r="H593" s="5">
        <v>89</v>
      </c>
      <c r="I593" s="6">
        <v>1304</v>
      </c>
      <c r="J593" s="6">
        <v>459666</v>
      </c>
      <c r="K593" s="6">
        <v>39641</v>
      </c>
      <c r="L593" s="6">
        <v>6326</v>
      </c>
      <c r="M593" s="6">
        <v>6747</v>
      </c>
      <c r="N593" s="6">
        <v>37532</v>
      </c>
      <c r="O593" s="6">
        <v>549912</v>
      </c>
    </row>
    <row r="594" spans="1:15" ht="11.25" customHeight="1" x14ac:dyDescent="0.2">
      <c r="A594" s="296"/>
      <c r="B594" s="3" t="s">
        <v>14</v>
      </c>
      <c r="C594" s="2" t="s">
        <v>11</v>
      </c>
      <c r="D594" s="6">
        <v>3035</v>
      </c>
      <c r="E594" s="5">
        <v>413</v>
      </c>
      <c r="F594" s="5">
        <v>39</v>
      </c>
      <c r="G594" s="5">
        <v>159</v>
      </c>
      <c r="H594" s="5">
        <v>552</v>
      </c>
      <c r="I594" s="6">
        <v>4198</v>
      </c>
      <c r="J594" s="6">
        <v>861722</v>
      </c>
      <c r="K594" s="6">
        <v>117262</v>
      </c>
      <c r="L594" s="6">
        <v>11073</v>
      </c>
      <c r="M594" s="6">
        <v>45145</v>
      </c>
      <c r="N594" s="6">
        <v>156728</v>
      </c>
      <c r="O594" s="6">
        <v>1191930</v>
      </c>
    </row>
    <row r="595" spans="1:15" ht="11.25" customHeight="1" x14ac:dyDescent="0.2">
      <c r="A595" s="296"/>
      <c r="B595" s="3" t="s">
        <v>14</v>
      </c>
      <c r="C595" s="2" t="s">
        <v>12</v>
      </c>
      <c r="D595" s="6">
        <v>2914</v>
      </c>
      <c r="E595" s="5">
        <v>380</v>
      </c>
      <c r="F595" s="5">
        <v>21</v>
      </c>
      <c r="G595" s="5">
        <v>176</v>
      </c>
      <c r="H595" s="5">
        <v>477</v>
      </c>
      <c r="I595" s="6">
        <v>3968</v>
      </c>
      <c r="J595" s="6">
        <v>871868</v>
      </c>
      <c r="K595" s="6">
        <v>113696</v>
      </c>
      <c r="L595" s="6">
        <v>6283</v>
      </c>
      <c r="M595" s="6">
        <v>52659</v>
      </c>
      <c r="N595" s="6">
        <v>142718</v>
      </c>
      <c r="O595" s="6">
        <v>1187224</v>
      </c>
    </row>
    <row r="596" spans="1:15" ht="11.25" customHeight="1" x14ac:dyDescent="0.2">
      <c r="A596" s="296"/>
      <c r="B596" s="3" t="s">
        <v>15</v>
      </c>
      <c r="C596" s="2" t="s">
        <v>11</v>
      </c>
      <c r="D596" s="5">
        <v>387</v>
      </c>
      <c r="E596" s="5">
        <v>149</v>
      </c>
      <c r="F596" s="5">
        <v>10</v>
      </c>
      <c r="G596" s="5">
        <v>17</v>
      </c>
      <c r="H596" s="5">
        <v>96</v>
      </c>
      <c r="I596" s="5">
        <v>659</v>
      </c>
      <c r="J596" s="6">
        <v>37756</v>
      </c>
      <c r="K596" s="6">
        <v>14537</v>
      </c>
      <c r="L596" s="5">
        <v>976</v>
      </c>
      <c r="M596" s="6">
        <v>1659</v>
      </c>
      <c r="N596" s="6">
        <v>9366</v>
      </c>
      <c r="O596" s="6">
        <v>64294</v>
      </c>
    </row>
    <row r="597" spans="1:15" ht="11.25" customHeight="1" x14ac:dyDescent="0.2">
      <c r="A597" s="296"/>
      <c r="B597" s="3" t="s">
        <v>15</v>
      </c>
      <c r="C597" s="2" t="s">
        <v>12</v>
      </c>
      <c r="D597" s="5">
        <v>301</v>
      </c>
      <c r="E597" s="5">
        <v>66</v>
      </c>
      <c r="F597" s="5">
        <v>2</v>
      </c>
      <c r="G597" s="5">
        <v>17</v>
      </c>
      <c r="H597" s="5">
        <v>46</v>
      </c>
      <c r="I597" s="5">
        <v>432</v>
      </c>
      <c r="J597" s="6">
        <v>53472</v>
      </c>
      <c r="K597" s="6">
        <v>11725</v>
      </c>
      <c r="L597" s="5">
        <v>355</v>
      </c>
      <c r="M597" s="6">
        <v>3020</v>
      </c>
      <c r="N597" s="6">
        <v>8172</v>
      </c>
      <c r="O597" s="6">
        <v>76744</v>
      </c>
    </row>
    <row r="598" spans="1:15" ht="11.25" customHeight="1" x14ac:dyDescent="0.2">
      <c r="A598" s="296"/>
      <c r="B598" s="3" t="s">
        <v>16</v>
      </c>
      <c r="C598" s="2" t="s">
        <v>11</v>
      </c>
      <c r="D598" s="6">
        <v>7960</v>
      </c>
      <c r="E598" s="6">
        <v>1192</v>
      </c>
      <c r="F598" s="5">
        <v>116</v>
      </c>
      <c r="G598" s="5">
        <v>381</v>
      </c>
      <c r="H598" s="6">
        <v>1875</v>
      </c>
      <c r="I598" s="6">
        <v>11524</v>
      </c>
      <c r="J598" s="6">
        <v>711238</v>
      </c>
      <c r="K598" s="6">
        <v>106507</v>
      </c>
      <c r="L598" s="6">
        <v>10365</v>
      </c>
      <c r="M598" s="6">
        <v>34043</v>
      </c>
      <c r="N598" s="6">
        <v>167534</v>
      </c>
      <c r="O598" s="6">
        <v>1029687</v>
      </c>
    </row>
    <row r="599" spans="1:15" ht="11.25" customHeight="1" x14ac:dyDescent="0.2">
      <c r="A599" s="296"/>
      <c r="B599" s="3" t="s">
        <v>17</v>
      </c>
      <c r="C599" s="2" t="s">
        <v>12</v>
      </c>
      <c r="D599" s="6">
        <v>7418</v>
      </c>
      <c r="E599" s="6">
        <v>1233</v>
      </c>
      <c r="F599" s="5">
        <v>92</v>
      </c>
      <c r="G599" s="5">
        <v>397</v>
      </c>
      <c r="H599" s="6">
        <v>1653</v>
      </c>
      <c r="I599" s="6">
        <v>10793</v>
      </c>
      <c r="J599" s="6">
        <v>1323101</v>
      </c>
      <c r="K599" s="6">
        <v>219922</v>
      </c>
      <c r="L599" s="6">
        <v>16409</v>
      </c>
      <c r="M599" s="6">
        <v>70810</v>
      </c>
      <c r="N599" s="6">
        <v>294835</v>
      </c>
      <c r="O599" s="6">
        <v>1925077</v>
      </c>
    </row>
    <row r="600" spans="1:15" ht="11.25" customHeight="1" x14ac:dyDescent="0.2">
      <c r="A600" s="296"/>
      <c r="B600" s="3" t="s">
        <v>18</v>
      </c>
      <c r="C600" s="2" t="s">
        <v>11</v>
      </c>
      <c r="D600" s="6">
        <v>2151</v>
      </c>
      <c r="E600" s="5">
        <v>467</v>
      </c>
      <c r="F600" s="5">
        <v>9</v>
      </c>
      <c r="G600" s="5">
        <v>143</v>
      </c>
      <c r="H600" s="5">
        <v>685</v>
      </c>
      <c r="I600" s="6">
        <v>3455</v>
      </c>
      <c r="J600" s="6">
        <v>343641</v>
      </c>
      <c r="K600" s="6">
        <v>74607</v>
      </c>
      <c r="L600" s="6">
        <v>1438</v>
      </c>
      <c r="M600" s="6">
        <v>22845</v>
      </c>
      <c r="N600" s="6">
        <v>109435</v>
      </c>
      <c r="O600" s="6">
        <v>551966</v>
      </c>
    </row>
    <row r="601" spans="1:15" ht="11.25" customHeight="1" x14ac:dyDescent="0.2">
      <c r="A601" s="296"/>
      <c r="B601" s="3" t="s">
        <v>19</v>
      </c>
      <c r="C601" s="2" t="s">
        <v>12</v>
      </c>
      <c r="D601" s="6">
        <v>4704</v>
      </c>
      <c r="E601" s="5">
        <v>947</v>
      </c>
      <c r="F601" s="5">
        <v>17</v>
      </c>
      <c r="G601" s="5">
        <v>336</v>
      </c>
      <c r="H601" s="6">
        <v>1485</v>
      </c>
      <c r="I601" s="6">
        <v>7489</v>
      </c>
      <c r="J601" s="6">
        <v>930613</v>
      </c>
      <c r="K601" s="6">
        <v>187349</v>
      </c>
      <c r="L601" s="6">
        <v>3363</v>
      </c>
      <c r="M601" s="6">
        <v>66472</v>
      </c>
      <c r="N601" s="6">
        <v>293784</v>
      </c>
      <c r="O601" s="6">
        <v>1481581</v>
      </c>
    </row>
    <row r="602" spans="1:15" ht="11.25" customHeight="1" x14ac:dyDescent="0.2">
      <c r="A602" s="297"/>
      <c r="B602" s="298" t="s">
        <v>8</v>
      </c>
      <c r="C602" s="298"/>
      <c r="D602" s="6">
        <v>31488</v>
      </c>
      <c r="E602" s="6">
        <v>5097</v>
      </c>
      <c r="F602" s="5">
        <v>343</v>
      </c>
      <c r="G602" s="6">
        <v>1663</v>
      </c>
      <c r="H602" s="6">
        <v>7097</v>
      </c>
      <c r="I602" s="8">
        <v>45688</v>
      </c>
      <c r="J602" s="6">
        <v>6252737</v>
      </c>
      <c r="K602" s="6">
        <v>952583</v>
      </c>
      <c r="L602" s="6">
        <v>66071</v>
      </c>
      <c r="M602" s="6">
        <v>312483</v>
      </c>
      <c r="N602" s="6">
        <v>1280041</v>
      </c>
      <c r="O602" s="10">
        <v>8863915</v>
      </c>
    </row>
    <row r="603" spans="1:15" ht="11.25" customHeight="1" x14ac:dyDescent="0.2">
      <c r="A603" s="295" t="s">
        <v>65</v>
      </c>
      <c r="B603" s="3" t="s">
        <v>10</v>
      </c>
      <c r="C603" s="2" t="s">
        <v>11</v>
      </c>
      <c r="D603" s="5">
        <v>1</v>
      </c>
      <c r="E603" s="5">
        <v>20</v>
      </c>
      <c r="F603" s="5">
        <v>1</v>
      </c>
      <c r="G603" s="5">
        <v>104</v>
      </c>
      <c r="H603" s="5">
        <v>67</v>
      </c>
      <c r="I603" s="5">
        <v>193</v>
      </c>
      <c r="J603" s="5">
        <v>435</v>
      </c>
      <c r="K603" s="6">
        <v>8696</v>
      </c>
      <c r="L603" s="5">
        <v>435</v>
      </c>
      <c r="M603" s="6">
        <v>45221</v>
      </c>
      <c r="N603" s="6">
        <v>29133</v>
      </c>
      <c r="O603" s="6">
        <v>83920</v>
      </c>
    </row>
    <row r="604" spans="1:15" ht="11.25" customHeight="1" x14ac:dyDescent="0.2">
      <c r="A604" s="296"/>
      <c r="B604" s="3" t="s">
        <v>10</v>
      </c>
      <c r="C604" s="2" t="s">
        <v>12</v>
      </c>
      <c r="D604" s="5">
        <v>2</v>
      </c>
      <c r="E604" s="5">
        <v>19</v>
      </c>
      <c r="F604" s="4"/>
      <c r="G604" s="5">
        <v>89</v>
      </c>
      <c r="H604" s="5">
        <v>66</v>
      </c>
      <c r="I604" s="5">
        <v>176</v>
      </c>
      <c r="J604" s="5">
        <v>844</v>
      </c>
      <c r="K604" s="6">
        <v>8014</v>
      </c>
      <c r="L604" s="4"/>
      <c r="M604" s="6">
        <v>37537</v>
      </c>
      <c r="N604" s="6">
        <v>27837</v>
      </c>
      <c r="O604" s="6">
        <v>74232</v>
      </c>
    </row>
    <row r="605" spans="1:15" ht="11.25" customHeight="1" x14ac:dyDescent="0.2">
      <c r="A605" s="296"/>
      <c r="B605" s="3" t="s">
        <v>13</v>
      </c>
      <c r="C605" s="2" t="s">
        <v>11</v>
      </c>
      <c r="D605" s="5">
        <v>34</v>
      </c>
      <c r="E605" s="5">
        <v>314</v>
      </c>
      <c r="F605" s="5">
        <v>7</v>
      </c>
      <c r="G605" s="5">
        <v>714</v>
      </c>
      <c r="H605" s="5">
        <v>212</v>
      </c>
      <c r="I605" s="6">
        <v>1281</v>
      </c>
      <c r="J605" s="6">
        <v>14706</v>
      </c>
      <c r="K605" s="6">
        <v>135818</v>
      </c>
      <c r="L605" s="6">
        <v>3028</v>
      </c>
      <c r="M605" s="6">
        <v>308833</v>
      </c>
      <c r="N605" s="6">
        <v>91698</v>
      </c>
      <c r="O605" s="6">
        <v>554083</v>
      </c>
    </row>
    <row r="606" spans="1:15" ht="11.25" customHeight="1" x14ac:dyDescent="0.2">
      <c r="A606" s="296"/>
      <c r="B606" s="3" t="s">
        <v>13</v>
      </c>
      <c r="C606" s="2" t="s">
        <v>12</v>
      </c>
      <c r="D606" s="5">
        <v>44</v>
      </c>
      <c r="E606" s="5">
        <v>283</v>
      </c>
      <c r="F606" s="5">
        <v>6</v>
      </c>
      <c r="G606" s="5">
        <v>681</v>
      </c>
      <c r="H606" s="5">
        <v>187</v>
      </c>
      <c r="I606" s="6">
        <v>1201</v>
      </c>
      <c r="J606" s="6">
        <v>18555</v>
      </c>
      <c r="K606" s="6">
        <v>119344</v>
      </c>
      <c r="L606" s="6">
        <v>2530</v>
      </c>
      <c r="M606" s="6">
        <v>287186</v>
      </c>
      <c r="N606" s="6">
        <v>78860</v>
      </c>
      <c r="O606" s="6">
        <v>506475</v>
      </c>
    </row>
    <row r="607" spans="1:15" ht="11.25" customHeight="1" x14ac:dyDescent="0.2">
      <c r="A607" s="296"/>
      <c r="B607" s="3" t="s">
        <v>14</v>
      </c>
      <c r="C607" s="2" t="s">
        <v>11</v>
      </c>
      <c r="D607" s="5">
        <v>40</v>
      </c>
      <c r="E607" s="5">
        <v>948</v>
      </c>
      <c r="F607" s="5">
        <v>7</v>
      </c>
      <c r="G607" s="6">
        <v>2152</v>
      </c>
      <c r="H607" s="5">
        <v>364</v>
      </c>
      <c r="I607" s="6">
        <v>3511</v>
      </c>
      <c r="J607" s="6">
        <v>11357</v>
      </c>
      <c r="K607" s="6">
        <v>269164</v>
      </c>
      <c r="L607" s="6">
        <v>1987</v>
      </c>
      <c r="M607" s="6">
        <v>611014</v>
      </c>
      <c r="N607" s="6">
        <v>103350</v>
      </c>
      <c r="O607" s="6">
        <v>996872</v>
      </c>
    </row>
    <row r="608" spans="1:15" ht="11.25" customHeight="1" x14ac:dyDescent="0.2">
      <c r="A608" s="296"/>
      <c r="B608" s="3" t="s">
        <v>14</v>
      </c>
      <c r="C608" s="2" t="s">
        <v>12</v>
      </c>
      <c r="D608" s="5">
        <v>43</v>
      </c>
      <c r="E608" s="5">
        <v>876</v>
      </c>
      <c r="F608" s="5">
        <v>10</v>
      </c>
      <c r="G608" s="6">
        <v>2039</v>
      </c>
      <c r="H608" s="5">
        <v>360</v>
      </c>
      <c r="I608" s="6">
        <v>3328</v>
      </c>
      <c r="J608" s="6">
        <v>12866</v>
      </c>
      <c r="K608" s="6">
        <v>262099</v>
      </c>
      <c r="L608" s="6">
        <v>2992</v>
      </c>
      <c r="M608" s="6">
        <v>610068</v>
      </c>
      <c r="N608" s="6">
        <v>107712</v>
      </c>
      <c r="O608" s="6">
        <v>995737</v>
      </c>
    </row>
    <row r="609" spans="1:15" ht="11.25" customHeight="1" x14ac:dyDescent="0.2">
      <c r="A609" s="296"/>
      <c r="B609" s="3" t="s">
        <v>15</v>
      </c>
      <c r="C609" s="2" t="s">
        <v>11</v>
      </c>
      <c r="D609" s="5">
        <v>2</v>
      </c>
      <c r="E609" s="5">
        <v>163</v>
      </c>
      <c r="F609" s="5">
        <v>3</v>
      </c>
      <c r="G609" s="5">
        <v>336</v>
      </c>
      <c r="H609" s="5">
        <v>45</v>
      </c>
      <c r="I609" s="5">
        <v>549</v>
      </c>
      <c r="J609" s="5">
        <v>195</v>
      </c>
      <c r="K609" s="6">
        <v>15903</v>
      </c>
      <c r="L609" s="5">
        <v>293</v>
      </c>
      <c r="M609" s="6">
        <v>32781</v>
      </c>
      <c r="N609" s="6">
        <v>4390</v>
      </c>
      <c r="O609" s="6">
        <v>53562</v>
      </c>
    </row>
    <row r="610" spans="1:15" ht="11.25" customHeight="1" x14ac:dyDescent="0.2">
      <c r="A610" s="296"/>
      <c r="B610" s="3" t="s">
        <v>15</v>
      </c>
      <c r="C610" s="2" t="s">
        <v>12</v>
      </c>
      <c r="D610" s="5">
        <v>5</v>
      </c>
      <c r="E610" s="5">
        <v>98</v>
      </c>
      <c r="F610" s="4"/>
      <c r="G610" s="5">
        <v>274</v>
      </c>
      <c r="H610" s="5">
        <v>61</v>
      </c>
      <c r="I610" s="5">
        <v>438</v>
      </c>
      <c r="J610" s="5">
        <v>888</v>
      </c>
      <c r="K610" s="6">
        <v>17409</v>
      </c>
      <c r="L610" s="4"/>
      <c r="M610" s="6">
        <v>48676</v>
      </c>
      <c r="N610" s="6">
        <v>10837</v>
      </c>
      <c r="O610" s="6">
        <v>77810</v>
      </c>
    </row>
    <row r="611" spans="1:15" ht="11.25" customHeight="1" x14ac:dyDescent="0.2">
      <c r="A611" s="296"/>
      <c r="B611" s="3" t="s">
        <v>16</v>
      </c>
      <c r="C611" s="2" t="s">
        <v>11</v>
      </c>
      <c r="D611" s="5">
        <v>194</v>
      </c>
      <c r="E611" s="6">
        <v>2988</v>
      </c>
      <c r="F611" s="5">
        <v>49</v>
      </c>
      <c r="G611" s="6">
        <v>6879</v>
      </c>
      <c r="H611" s="6">
        <v>1449</v>
      </c>
      <c r="I611" s="6">
        <v>11559</v>
      </c>
      <c r="J611" s="6">
        <v>17334</v>
      </c>
      <c r="K611" s="6">
        <v>266982</v>
      </c>
      <c r="L611" s="6">
        <v>4378</v>
      </c>
      <c r="M611" s="6">
        <v>614649</v>
      </c>
      <c r="N611" s="6">
        <v>129470</v>
      </c>
      <c r="O611" s="6">
        <v>1032813</v>
      </c>
    </row>
    <row r="612" spans="1:15" ht="11.25" customHeight="1" x14ac:dyDescent="0.2">
      <c r="A612" s="296"/>
      <c r="B612" s="3" t="s">
        <v>17</v>
      </c>
      <c r="C612" s="2" t="s">
        <v>12</v>
      </c>
      <c r="D612" s="5">
        <v>166</v>
      </c>
      <c r="E612" s="6">
        <v>2615</v>
      </c>
      <c r="F612" s="5">
        <v>31</v>
      </c>
      <c r="G612" s="6">
        <v>5992</v>
      </c>
      <c r="H612" s="6">
        <v>1421</v>
      </c>
      <c r="I612" s="6">
        <v>10225</v>
      </c>
      <c r="J612" s="6">
        <v>29608</v>
      </c>
      <c r="K612" s="6">
        <v>466421</v>
      </c>
      <c r="L612" s="6">
        <v>5529</v>
      </c>
      <c r="M612" s="6">
        <v>1068755</v>
      </c>
      <c r="N612" s="6">
        <v>253455</v>
      </c>
      <c r="O612" s="6">
        <v>1823768</v>
      </c>
    </row>
    <row r="613" spans="1:15" ht="11.25" customHeight="1" x14ac:dyDescent="0.2">
      <c r="A613" s="296"/>
      <c r="B613" s="3" t="s">
        <v>18</v>
      </c>
      <c r="C613" s="2" t="s">
        <v>11</v>
      </c>
      <c r="D613" s="5">
        <v>29</v>
      </c>
      <c r="E613" s="5">
        <v>812</v>
      </c>
      <c r="F613" s="5">
        <v>1</v>
      </c>
      <c r="G613" s="6">
        <v>1978</v>
      </c>
      <c r="H613" s="5">
        <v>311</v>
      </c>
      <c r="I613" s="6">
        <v>3131</v>
      </c>
      <c r="J613" s="6">
        <v>4633</v>
      </c>
      <c r="K613" s="6">
        <v>129724</v>
      </c>
      <c r="L613" s="5">
        <v>160</v>
      </c>
      <c r="M613" s="6">
        <v>316003</v>
      </c>
      <c r="N613" s="6">
        <v>49685</v>
      </c>
      <c r="O613" s="6">
        <v>500205</v>
      </c>
    </row>
    <row r="614" spans="1:15" ht="11.25" customHeight="1" x14ac:dyDescent="0.2">
      <c r="A614" s="296"/>
      <c r="B614" s="3" t="s">
        <v>19</v>
      </c>
      <c r="C614" s="2" t="s">
        <v>12</v>
      </c>
      <c r="D614" s="5">
        <v>69</v>
      </c>
      <c r="E614" s="6">
        <v>1901</v>
      </c>
      <c r="F614" s="5">
        <v>4</v>
      </c>
      <c r="G614" s="6">
        <v>4725</v>
      </c>
      <c r="H614" s="5">
        <v>798</v>
      </c>
      <c r="I614" s="6">
        <v>7497</v>
      </c>
      <c r="J614" s="6">
        <v>13651</v>
      </c>
      <c r="K614" s="6">
        <v>376083</v>
      </c>
      <c r="L614" s="5">
        <v>791</v>
      </c>
      <c r="M614" s="6">
        <v>934767</v>
      </c>
      <c r="N614" s="6">
        <v>157872</v>
      </c>
      <c r="O614" s="6">
        <v>1483164</v>
      </c>
    </row>
    <row r="615" spans="1:15" ht="11.25" customHeight="1" x14ac:dyDescent="0.2">
      <c r="A615" s="297"/>
      <c r="B615" s="298" t="s">
        <v>8</v>
      </c>
      <c r="C615" s="298"/>
      <c r="D615" s="5">
        <v>629</v>
      </c>
      <c r="E615" s="6">
        <v>11037</v>
      </c>
      <c r="F615" s="5">
        <v>119</v>
      </c>
      <c r="G615" s="6">
        <v>25963</v>
      </c>
      <c r="H615" s="6">
        <v>5341</v>
      </c>
      <c r="I615" s="8">
        <v>43089</v>
      </c>
      <c r="J615" s="6">
        <v>125072</v>
      </c>
      <c r="K615" s="6">
        <v>2075657</v>
      </c>
      <c r="L615" s="6">
        <v>22123</v>
      </c>
      <c r="M615" s="6">
        <v>4915490</v>
      </c>
      <c r="N615" s="6">
        <v>1044299</v>
      </c>
      <c r="O615" s="10">
        <v>8182641</v>
      </c>
    </row>
    <row r="616" spans="1:15" ht="11.25" customHeight="1" x14ac:dyDescent="0.2">
      <c r="A616" s="295" t="s">
        <v>66</v>
      </c>
      <c r="B616" s="3" t="s">
        <v>10</v>
      </c>
      <c r="C616" s="2" t="s">
        <v>11</v>
      </c>
      <c r="D616" s="5">
        <v>1</v>
      </c>
      <c r="E616" s="4"/>
      <c r="F616" s="5">
        <v>1</v>
      </c>
      <c r="G616" s="5">
        <v>33</v>
      </c>
      <c r="H616" s="5">
        <v>83</v>
      </c>
      <c r="I616" s="5">
        <v>118</v>
      </c>
      <c r="J616" s="5">
        <v>435</v>
      </c>
      <c r="K616" s="4"/>
      <c r="L616" s="5">
        <v>435</v>
      </c>
      <c r="M616" s="6">
        <v>14349</v>
      </c>
      <c r="N616" s="6">
        <v>36090</v>
      </c>
      <c r="O616" s="6">
        <v>51309</v>
      </c>
    </row>
    <row r="617" spans="1:15" ht="11.25" customHeight="1" x14ac:dyDescent="0.2">
      <c r="A617" s="296"/>
      <c r="B617" s="3" t="s">
        <v>10</v>
      </c>
      <c r="C617" s="2" t="s">
        <v>12</v>
      </c>
      <c r="D617" s="5">
        <v>1</v>
      </c>
      <c r="E617" s="5">
        <v>2</v>
      </c>
      <c r="F617" s="4"/>
      <c r="G617" s="5">
        <v>28</v>
      </c>
      <c r="H617" s="5">
        <v>82</v>
      </c>
      <c r="I617" s="5">
        <v>113</v>
      </c>
      <c r="J617" s="5">
        <v>422</v>
      </c>
      <c r="K617" s="5">
        <v>844</v>
      </c>
      <c r="L617" s="4"/>
      <c r="M617" s="6">
        <v>11810</v>
      </c>
      <c r="N617" s="6">
        <v>34585</v>
      </c>
      <c r="O617" s="6">
        <v>47661</v>
      </c>
    </row>
    <row r="618" spans="1:15" ht="11.25" customHeight="1" x14ac:dyDescent="0.2">
      <c r="A618" s="296"/>
      <c r="B618" s="3" t="s">
        <v>13</v>
      </c>
      <c r="C618" s="2" t="s">
        <v>11</v>
      </c>
      <c r="D618" s="5">
        <v>14</v>
      </c>
      <c r="E618" s="5">
        <v>10</v>
      </c>
      <c r="F618" s="5">
        <v>10</v>
      </c>
      <c r="G618" s="5">
        <v>186</v>
      </c>
      <c r="H618" s="5">
        <v>434</v>
      </c>
      <c r="I618" s="5">
        <v>654</v>
      </c>
      <c r="J618" s="6">
        <v>6056</v>
      </c>
      <c r="K618" s="6">
        <v>4325</v>
      </c>
      <c r="L618" s="6">
        <v>4325</v>
      </c>
      <c r="M618" s="6">
        <v>80452</v>
      </c>
      <c r="N618" s="6">
        <v>187722</v>
      </c>
      <c r="O618" s="6">
        <v>282880</v>
      </c>
    </row>
    <row r="619" spans="1:15" ht="11.25" customHeight="1" x14ac:dyDescent="0.2">
      <c r="A619" s="296"/>
      <c r="B619" s="3" t="s">
        <v>13</v>
      </c>
      <c r="C619" s="2" t="s">
        <v>12</v>
      </c>
      <c r="D619" s="5">
        <v>17</v>
      </c>
      <c r="E619" s="5">
        <v>14</v>
      </c>
      <c r="F619" s="5">
        <v>7</v>
      </c>
      <c r="G619" s="5">
        <v>154</v>
      </c>
      <c r="H619" s="5">
        <v>398</v>
      </c>
      <c r="I619" s="5">
        <v>590</v>
      </c>
      <c r="J619" s="6">
        <v>7169</v>
      </c>
      <c r="K619" s="6">
        <v>5904</v>
      </c>
      <c r="L619" s="6">
        <v>2952</v>
      </c>
      <c r="M619" s="6">
        <v>64944</v>
      </c>
      <c r="N619" s="6">
        <v>167841</v>
      </c>
      <c r="O619" s="6">
        <v>248810</v>
      </c>
    </row>
    <row r="620" spans="1:15" ht="11.25" customHeight="1" x14ac:dyDescent="0.2">
      <c r="A620" s="296"/>
      <c r="B620" s="3" t="s">
        <v>14</v>
      </c>
      <c r="C620" s="2" t="s">
        <v>11</v>
      </c>
      <c r="D620" s="5">
        <v>17</v>
      </c>
      <c r="E620" s="5">
        <v>16</v>
      </c>
      <c r="F620" s="5">
        <v>17</v>
      </c>
      <c r="G620" s="5">
        <v>708</v>
      </c>
      <c r="H620" s="6">
        <v>1237</v>
      </c>
      <c r="I620" s="6">
        <v>1995</v>
      </c>
      <c r="J620" s="6">
        <v>4827</v>
      </c>
      <c r="K620" s="6">
        <v>4543</v>
      </c>
      <c r="L620" s="6">
        <v>4827</v>
      </c>
      <c r="M620" s="6">
        <v>201021</v>
      </c>
      <c r="N620" s="6">
        <v>351219</v>
      </c>
      <c r="O620" s="6">
        <v>566437</v>
      </c>
    </row>
    <row r="621" spans="1:15" ht="11.25" customHeight="1" x14ac:dyDescent="0.2">
      <c r="A621" s="296"/>
      <c r="B621" s="3" t="s">
        <v>14</v>
      </c>
      <c r="C621" s="2" t="s">
        <v>12</v>
      </c>
      <c r="D621" s="5">
        <v>11</v>
      </c>
      <c r="E621" s="5">
        <v>12</v>
      </c>
      <c r="F621" s="5">
        <v>13</v>
      </c>
      <c r="G621" s="5">
        <v>598</v>
      </c>
      <c r="H621" s="6">
        <v>1124</v>
      </c>
      <c r="I621" s="6">
        <v>1758</v>
      </c>
      <c r="J621" s="6">
        <v>3291</v>
      </c>
      <c r="K621" s="6">
        <v>3590</v>
      </c>
      <c r="L621" s="6">
        <v>3890</v>
      </c>
      <c r="M621" s="6">
        <v>178921</v>
      </c>
      <c r="N621" s="6">
        <v>336300</v>
      </c>
      <c r="O621" s="6">
        <v>525992</v>
      </c>
    </row>
    <row r="622" spans="1:15" ht="11.25" customHeight="1" x14ac:dyDescent="0.2">
      <c r="A622" s="296"/>
      <c r="B622" s="3" t="s">
        <v>15</v>
      </c>
      <c r="C622" s="2" t="s">
        <v>11</v>
      </c>
      <c r="D622" s="5">
        <v>2</v>
      </c>
      <c r="E622" s="5">
        <v>1</v>
      </c>
      <c r="F622" s="5">
        <v>3</v>
      </c>
      <c r="G622" s="5">
        <v>100</v>
      </c>
      <c r="H622" s="5">
        <v>244</v>
      </c>
      <c r="I622" s="5">
        <v>350</v>
      </c>
      <c r="J622" s="5">
        <v>195</v>
      </c>
      <c r="K622" s="5">
        <v>98</v>
      </c>
      <c r="L622" s="5">
        <v>293</v>
      </c>
      <c r="M622" s="6">
        <v>9756</v>
      </c>
      <c r="N622" s="6">
        <v>23805</v>
      </c>
      <c r="O622" s="6">
        <v>34147</v>
      </c>
    </row>
    <row r="623" spans="1:15" ht="11.25" customHeight="1" x14ac:dyDescent="0.2">
      <c r="A623" s="296"/>
      <c r="B623" s="3" t="s">
        <v>15</v>
      </c>
      <c r="C623" s="2" t="s">
        <v>12</v>
      </c>
      <c r="D623" s="4"/>
      <c r="E623" s="5">
        <v>3</v>
      </c>
      <c r="F623" s="5">
        <v>2</v>
      </c>
      <c r="G623" s="5">
        <v>71</v>
      </c>
      <c r="H623" s="5">
        <v>123</v>
      </c>
      <c r="I623" s="5">
        <v>199</v>
      </c>
      <c r="J623" s="4"/>
      <c r="K623" s="5">
        <v>533</v>
      </c>
      <c r="L623" s="5">
        <v>355</v>
      </c>
      <c r="M623" s="6">
        <v>12613</v>
      </c>
      <c r="N623" s="6">
        <v>21851</v>
      </c>
      <c r="O623" s="6">
        <v>35352</v>
      </c>
    </row>
    <row r="624" spans="1:15" ht="11.25" customHeight="1" x14ac:dyDescent="0.2">
      <c r="A624" s="296"/>
      <c r="B624" s="3" t="s">
        <v>16</v>
      </c>
      <c r="C624" s="2" t="s">
        <v>11</v>
      </c>
      <c r="D624" s="5">
        <v>99</v>
      </c>
      <c r="E624" s="5">
        <v>83</v>
      </c>
      <c r="F624" s="5">
        <v>29</v>
      </c>
      <c r="G624" s="6">
        <v>1694</v>
      </c>
      <c r="H624" s="6">
        <v>4409</v>
      </c>
      <c r="I624" s="6">
        <v>6314</v>
      </c>
      <c r="J624" s="6">
        <v>8846</v>
      </c>
      <c r="K624" s="6">
        <v>7416</v>
      </c>
      <c r="L624" s="6">
        <v>2591</v>
      </c>
      <c r="M624" s="6">
        <v>151362</v>
      </c>
      <c r="N624" s="6">
        <v>393951</v>
      </c>
      <c r="O624" s="6">
        <v>564166</v>
      </c>
    </row>
    <row r="625" spans="1:15" ht="11.25" customHeight="1" x14ac:dyDescent="0.2">
      <c r="A625" s="296"/>
      <c r="B625" s="3" t="s">
        <v>17</v>
      </c>
      <c r="C625" s="2" t="s">
        <v>12</v>
      </c>
      <c r="D625" s="5">
        <v>70</v>
      </c>
      <c r="E625" s="5">
        <v>44</v>
      </c>
      <c r="F625" s="5">
        <v>21</v>
      </c>
      <c r="G625" s="6">
        <v>1310</v>
      </c>
      <c r="H625" s="6">
        <v>3446</v>
      </c>
      <c r="I625" s="6">
        <v>4891</v>
      </c>
      <c r="J625" s="6">
        <v>12485</v>
      </c>
      <c r="K625" s="6">
        <v>7848</v>
      </c>
      <c r="L625" s="6">
        <v>3746</v>
      </c>
      <c r="M625" s="6">
        <v>233656</v>
      </c>
      <c r="N625" s="6">
        <v>614641</v>
      </c>
      <c r="O625" s="6">
        <v>872376</v>
      </c>
    </row>
    <row r="626" spans="1:15" ht="11.25" customHeight="1" x14ac:dyDescent="0.2">
      <c r="A626" s="296"/>
      <c r="B626" s="3" t="s">
        <v>18</v>
      </c>
      <c r="C626" s="2" t="s">
        <v>11</v>
      </c>
      <c r="D626" s="5">
        <v>6</v>
      </c>
      <c r="E626" s="5">
        <v>4</v>
      </c>
      <c r="F626" s="5">
        <v>1</v>
      </c>
      <c r="G626" s="5">
        <v>542</v>
      </c>
      <c r="H626" s="6">
        <v>1321</v>
      </c>
      <c r="I626" s="6">
        <v>1874</v>
      </c>
      <c r="J626" s="5">
        <v>959</v>
      </c>
      <c r="K626" s="5">
        <v>639</v>
      </c>
      <c r="L626" s="5">
        <v>160</v>
      </c>
      <c r="M626" s="6">
        <v>86589</v>
      </c>
      <c r="N626" s="6">
        <v>211041</v>
      </c>
      <c r="O626" s="6">
        <v>299388</v>
      </c>
    </row>
    <row r="627" spans="1:15" ht="11.25" customHeight="1" x14ac:dyDescent="0.2">
      <c r="A627" s="296"/>
      <c r="B627" s="3" t="s">
        <v>19</v>
      </c>
      <c r="C627" s="2" t="s">
        <v>12</v>
      </c>
      <c r="D627" s="5">
        <v>16</v>
      </c>
      <c r="E627" s="5">
        <v>8</v>
      </c>
      <c r="F627" s="5">
        <v>7</v>
      </c>
      <c r="G627" s="6">
        <v>1097</v>
      </c>
      <c r="H627" s="6">
        <v>2831</v>
      </c>
      <c r="I627" s="6">
        <v>3959</v>
      </c>
      <c r="J627" s="6">
        <v>3165</v>
      </c>
      <c r="K627" s="6">
        <v>1583</v>
      </c>
      <c r="L627" s="6">
        <v>1385</v>
      </c>
      <c r="M627" s="6">
        <v>217024</v>
      </c>
      <c r="N627" s="6">
        <v>560069</v>
      </c>
      <c r="O627" s="6">
        <v>783226</v>
      </c>
    </row>
    <row r="628" spans="1:15" ht="11.25" customHeight="1" x14ac:dyDescent="0.2">
      <c r="A628" s="297"/>
      <c r="B628" s="298" t="s">
        <v>8</v>
      </c>
      <c r="C628" s="298"/>
      <c r="D628" s="5">
        <v>254</v>
      </c>
      <c r="E628" s="5">
        <v>197</v>
      </c>
      <c r="F628" s="5">
        <v>111</v>
      </c>
      <c r="G628" s="6">
        <v>6521</v>
      </c>
      <c r="H628" s="6">
        <v>15732</v>
      </c>
      <c r="I628" s="8">
        <v>22815</v>
      </c>
      <c r="J628" s="6">
        <v>47850</v>
      </c>
      <c r="K628" s="6">
        <v>37323</v>
      </c>
      <c r="L628" s="6">
        <v>24959</v>
      </c>
      <c r="M628" s="6">
        <v>1262497</v>
      </c>
      <c r="N628" s="6">
        <v>2939115</v>
      </c>
      <c r="O628" s="10">
        <v>4311744</v>
      </c>
    </row>
    <row r="629" spans="1:15" ht="11.25" customHeight="1" x14ac:dyDescent="0.2">
      <c r="A629" s="295" t="s">
        <v>67</v>
      </c>
      <c r="B629" s="3" t="s">
        <v>10</v>
      </c>
      <c r="C629" s="2" t="s">
        <v>11</v>
      </c>
      <c r="D629" s="5">
        <v>26</v>
      </c>
      <c r="E629" s="5">
        <v>5</v>
      </c>
      <c r="F629" s="5">
        <v>1</v>
      </c>
      <c r="G629" s="5">
        <v>78</v>
      </c>
      <c r="H629" s="5">
        <v>2</v>
      </c>
      <c r="I629" s="5">
        <v>112</v>
      </c>
      <c r="J629" s="6">
        <v>11305</v>
      </c>
      <c r="K629" s="6">
        <v>2174</v>
      </c>
      <c r="L629" s="5">
        <v>435</v>
      </c>
      <c r="M629" s="6">
        <v>33916</v>
      </c>
      <c r="N629" s="5">
        <v>870</v>
      </c>
      <c r="O629" s="6">
        <v>48700</v>
      </c>
    </row>
    <row r="630" spans="1:15" ht="11.25" customHeight="1" x14ac:dyDescent="0.2">
      <c r="A630" s="296"/>
      <c r="B630" s="3" t="s">
        <v>10</v>
      </c>
      <c r="C630" s="2" t="s">
        <v>12</v>
      </c>
      <c r="D630" s="5">
        <v>25</v>
      </c>
      <c r="E630" s="5">
        <v>1</v>
      </c>
      <c r="F630" s="4"/>
      <c r="G630" s="5">
        <v>70</v>
      </c>
      <c r="H630" s="5">
        <v>5</v>
      </c>
      <c r="I630" s="5">
        <v>101</v>
      </c>
      <c r="J630" s="6">
        <v>10544</v>
      </c>
      <c r="K630" s="5">
        <v>422</v>
      </c>
      <c r="L630" s="4"/>
      <c r="M630" s="6">
        <v>29524</v>
      </c>
      <c r="N630" s="6">
        <v>2109</v>
      </c>
      <c r="O630" s="6">
        <v>42599</v>
      </c>
    </row>
    <row r="631" spans="1:15" ht="11.25" customHeight="1" x14ac:dyDescent="0.2">
      <c r="A631" s="296"/>
      <c r="B631" s="3" t="s">
        <v>13</v>
      </c>
      <c r="C631" s="2" t="s">
        <v>11</v>
      </c>
      <c r="D631" s="5">
        <v>38</v>
      </c>
      <c r="E631" s="5">
        <v>50</v>
      </c>
      <c r="F631" s="5">
        <v>11</v>
      </c>
      <c r="G631" s="5">
        <v>702</v>
      </c>
      <c r="H631" s="5">
        <v>19</v>
      </c>
      <c r="I631" s="5">
        <v>820</v>
      </c>
      <c r="J631" s="6">
        <v>16437</v>
      </c>
      <c r="K631" s="6">
        <v>21627</v>
      </c>
      <c r="L631" s="6">
        <v>4758</v>
      </c>
      <c r="M631" s="6">
        <v>303643</v>
      </c>
      <c r="N631" s="6">
        <v>8218</v>
      </c>
      <c r="O631" s="6">
        <v>354683</v>
      </c>
    </row>
    <row r="632" spans="1:15" ht="11.25" customHeight="1" x14ac:dyDescent="0.2">
      <c r="A632" s="296"/>
      <c r="B632" s="3" t="s">
        <v>13</v>
      </c>
      <c r="C632" s="2" t="s">
        <v>12</v>
      </c>
      <c r="D632" s="5">
        <v>20</v>
      </c>
      <c r="E632" s="5">
        <v>30</v>
      </c>
      <c r="F632" s="5">
        <v>9</v>
      </c>
      <c r="G632" s="5">
        <v>645</v>
      </c>
      <c r="H632" s="5">
        <v>30</v>
      </c>
      <c r="I632" s="5">
        <v>734</v>
      </c>
      <c r="J632" s="6">
        <v>8434</v>
      </c>
      <c r="K632" s="6">
        <v>12651</v>
      </c>
      <c r="L632" s="6">
        <v>3795</v>
      </c>
      <c r="M632" s="6">
        <v>272004</v>
      </c>
      <c r="N632" s="6">
        <v>12651</v>
      </c>
      <c r="O632" s="6">
        <v>309535</v>
      </c>
    </row>
    <row r="633" spans="1:15" ht="11.25" customHeight="1" x14ac:dyDescent="0.2">
      <c r="A633" s="296"/>
      <c r="B633" s="3" t="s">
        <v>14</v>
      </c>
      <c r="C633" s="2" t="s">
        <v>11</v>
      </c>
      <c r="D633" s="5">
        <v>56</v>
      </c>
      <c r="E633" s="5">
        <v>193</v>
      </c>
      <c r="F633" s="5">
        <v>12</v>
      </c>
      <c r="G633" s="6">
        <v>2065</v>
      </c>
      <c r="H633" s="5">
        <v>37</v>
      </c>
      <c r="I633" s="6">
        <v>2363</v>
      </c>
      <c r="J633" s="6">
        <v>15900</v>
      </c>
      <c r="K633" s="6">
        <v>54798</v>
      </c>
      <c r="L633" s="6">
        <v>3407</v>
      </c>
      <c r="M633" s="6">
        <v>586312</v>
      </c>
      <c r="N633" s="6">
        <v>10505</v>
      </c>
      <c r="O633" s="6">
        <v>670922</v>
      </c>
    </row>
    <row r="634" spans="1:15" ht="11.25" customHeight="1" x14ac:dyDescent="0.2">
      <c r="A634" s="296"/>
      <c r="B634" s="3" t="s">
        <v>14</v>
      </c>
      <c r="C634" s="2" t="s">
        <v>12</v>
      </c>
      <c r="D634" s="5">
        <v>61</v>
      </c>
      <c r="E634" s="5">
        <v>215</v>
      </c>
      <c r="F634" s="5">
        <v>6</v>
      </c>
      <c r="G634" s="6">
        <v>2013</v>
      </c>
      <c r="H634" s="5">
        <v>37</v>
      </c>
      <c r="I634" s="6">
        <v>2332</v>
      </c>
      <c r="J634" s="6">
        <v>18251</v>
      </c>
      <c r="K634" s="6">
        <v>64328</v>
      </c>
      <c r="L634" s="6">
        <v>1795</v>
      </c>
      <c r="M634" s="6">
        <v>602289</v>
      </c>
      <c r="N634" s="6">
        <v>11070</v>
      </c>
      <c r="O634" s="6">
        <v>697733</v>
      </c>
    </row>
    <row r="635" spans="1:15" ht="11.25" customHeight="1" x14ac:dyDescent="0.2">
      <c r="A635" s="296"/>
      <c r="B635" s="3" t="s">
        <v>15</v>
      </c>
      <c r="C635" s="2" t="s">
        <v>11</v>
      </c>
      <c r="D635" s="5">
        <v>5</v>
      </c>
      <c r="E635" s="5">
        <v>19</v>
      </c>
      <c r="F635" s="4"/>
      <c r="G635" s="5">
        <v>322</v>
      </c>
      <c r="H635" s="5">
        <v>5</v>
      </c>
      <c r="I635" s="5">
        <v>351</v>
      </c>
      <c r="J635" s="5">
        <v>488</v>
      </c>
      <c r="K635" s="6">
        <v>1854</v>
      </c>
      <c r="L635" s="4"/>
      <c r="M635" s="6">
        <v>31415</v>
      </c>
      <c r="N635" s="5">
        <v>488</v>
      </c>
      <c r="O635" s="6">
        <v>34245</v>
      </c>
    </row>
    <row r="636" spans="1:15" ht="11.25" customHeight="1" x14ac:dyDescent="0.2">
      <c r="A636" s="296"/>
      <c r="B636" s="3" t="s">
        <v>15</v>
      </c>
      <c r="C636" s="2" t="s">
        <v>12</v>
      </c>
      <c r="D636" s="5">
        <v>7</v>
      </c>
      <c r="E636" s="5">
        <v>17</v>
      </c>
      <c r="F636" s="5">
        <v>2</v>
      </c>
      <c r="G636" s="5">
        <v>243</v>
      </c>
      <c r="H636" s="5">
        <v>5</v>
      </c>
      <c r="I636" s="5">
        <v>274</v>
      </c>
      <c r="J636" s="6">
        <v>1244</v>
      </c>
      <c r="K636" s="6">
        <v>3020</v>
      </c>
      <c r="L636" s="5">
        <v>355</v>
      </c>
      <c r="M636" s="6">
        <v>43168</v>
      </c>
      <c r="N636" s="5">
        <v>888</v>
      </c>
      <c r="O636" s="6">
        <v>48675</v>
      </c>
    </row>
    <row r="637" spans="1:15" ht="11.25" customHeight="1" x14ac:dyDescent="0.2">
      <c r="A637" s="296"/>
      <c r="B637" s="3" t="s">
        <v>16</v>
      </c>
      <c r="C637" s="2" t="s">
        <v>11</v>
      </c>
      <c r="D637" s="5">
        <v>149</v>
      </c>
      <c r="E637" s="5">
        <v>410</v>
      </c>
      <c r="F637" s="5">
        <v>23</v>
      </c>
      <c r="G637" s="6">
        <v>5707</v>
      </c>
      <c r="H637" s="5">
        <v>138</v>
      </c>
      <c r="I637" s="6">
        <v>6427</v>
      </c>
      <c r="J637" s="6">
        <v>13313</v>
      </c>
      <c r="K637" s="6">
        <v>36634</v>
      </c>
      <c r="L637" s="6">
        <v>2055</v>
      </c>
      <c r="M637" s="6">
        <v>509929</v>
      </c>
      <c r="N637" s="6">
        <v>12331</v>
      </c>
      <c r="O637" s="6">
        <v>574262</v>
      </c>
    </row>
    <row r="638" spans="1:15" ht="11.25" customHeight="1" x14ac:dyDescent="0.2">
      <c r="A638" s="296"/>
      <c r="B638" s="3" t="s">
        <v>17</v>
      </c>
      <c r="C638" s="2" t="s">
        <v>12</v>
      </c>
      <c r="D638" s="5">
        <v>183</v>
      </c>
      <c r="E638" s="5">
        <v>530</v>
      </c>
      <c r="F638" s="5">
        <v>27</v>
      </c>
      <c r="G638" s="6">
        <v>5486</v>
      </c>
      <c r="H638" s="5">
        <v>110</v>
      </c>
      <c r="I638" s="6">
        <v>6336</v>
      </c>
      <c r="J638" s="6">
        <v>32641</v>
      </c>
      <c r="K638" s="6">
        <v>94533</v>
      </c>
      <c r="L638" s="6">
        <v>4816</v>
      </c>
      <c r="M638" s="6">
        <v>978503</v>
      </c>
      <c r="N638" s="6">
        <v>19620</v>
      </c>
      <c r="O638" s="6">
        <v>1130113</v>
      </c>
    </row>
    <row r="639" spans="1:15" ht="11.25" customHeight="1" x14ac:dyDescent="0.2">
      <c r="A639" s="296"/>
      <c r="B639" s="3" t="s">
        <v>18</v>
      </c>
      <c r="C639" s="2" t="s">
        <v>11</v>
      </c>
      <c r="D639" s="5">
        <v>23</v>
      </c>
      <c r="E639" s="5">
        <v>177</v>
      </c>
      <c r="F639" s="5">
        <v>2</v>
      </c>
      <c r="G639" s="6">
        <v>1732</v>
      </c>
      <c r="H639" s="5">
        <v>16</v>
      </c>
      <c r="I639" s="6">
        <v>1950</v>
      </c>
      <c r="J639" s="6">
        <v>3674</v>
      </c>
      <c r="K639" s="6">
        <v>28277</v>
      </c>
      <c r="L639" s="5">
        <v>320</v>
      </c>
      <c r="M639" s="6">
        <v>276702</v>
      </c>
      <c r="N639" s="6">
        <v>2556</v>
      </c>
      <c r="O639" s="6">
        <v>311529</v>
      </c>
    </row>
    <row r="640" spans="1:15" ht="11.25" customHeight="1" x14ac:dyDescent="0.2">
      <c r="A640" s="296"/>
      <c r="B640" s="3" t="s">
        <v>19</v>
      </c>
      <c r="C640" s="2" t="s">
        <v>12</v>
      </c>
      <c r="D640" s="5">
        <v>49</v>
      </c>
      <c r="E640" s="5">
        <v>389</v>
      </c>
      <c r="F640" s="5">
        <v>5</v>
      </c>
      <c r="G640" s="6">
        <v>4140</v>
      </c>
      <c r="H640" s="5">
        <v>20</v>
      </c>
      <c r="I640" s="6">
        <v>4603</v>
      </c>
      <c r="J640" s="6">
        <v>9694</v>
      </c>
      <c r="K640" s="6">
        <v>76958</v>
      </c>
      <c r="L640" s="5">
        <v>989</v>
      </c>
      <c r="M640" s="6">
        <v>819034</v>
      </c>
      <c r="N640" s="6">
        <v>3957</v>
      </c>
      <c r="O640" s="6">
        <v>910632</v>
      </c>
    </row>
    <row r="641" spans="1:15" ht="11.25" customHeight="1" x14ac:dyDescent="0.2">
      <c r="A641" s="297"/>
      <c r="B641" s="298" t="s">
        <v>8</v>
      </c>
      <c r="C641" s="298"/>
      <c r="D641" s="5">
        <v>642</v>
      </c>
      <c r="E641" s="6">
        <v>2036</v>
      </c>
      <c r="F641" s="5">
        <v>98</v>
      </c>
      <c r="G641" s="6">
        <v>23203</v>
      </c>
      <c r="H641" s="5">
        <v>424</v>
      </c>
      <c r="I641" s="8">
        <v>26403</v>
      </c>
      <c r="J641" s="6">
        <v>141925</v>
      </c>
      <c r="K641" s="6">
        <v>397276</v>
      </c>
      <c r="L641" s="6">
        <v>22725</v>
      </c>
      <c r="M641" s="6">
        <v>4486439</v>
      </c>
      <c r="N641" s="6">
        <v>85263</v>
      </c>
      <c r="O641" s="10">
        <v>5133628</v>
      </c>
    </row>
    <row r="642" spans="1:15" ht="11.25" customHeight="1" x14ac:dyDescent="0.2">
      <c r="A642" s="295" t="s">
        <v>68</v>
      </c>
      <c r="B642" s="3" t="s">
        <v>10</v>
      </c>
      <c r="C642" s="2" t="s">
        <v>11</v>
      </c>
      <c r="D642" s="4"/>
      <c r="E642" s="5">
        <v>1</v>
      </c>
      <c r="F642" s="5">
        <v>9</v>
      </c>
      <c r="G642" s="4"/>
      <c r="H642" s="5">
        <v>59</v>
      </c>
      <c r="I642" s="5">
        <v>69</v>
      </c>
      <c r="J642" s="4"/>
      <c r="K642" s="5">
        <v>443</v>
      </c>
      <c r="L642" s="6">
        <v>3984</v>
      </c>
      <c r="M642" s="4"/>
      <c r="N642" s="6">
        <v>26116</v>
      </c>
      <c r="O642" s="6">
        <v>30543</v>
      </c>
    </row>
    <row r="643" spans="1:15" ht="11.25" customHeight="1" x14ac:dyDescent="0.2">
      <c r="A643" s="296"/>
      <c r="B643" s="3" t="s">
        <v>10</v>
      </c>
      <c r="C643" s="2" t="s">
        <v>12</v>
      </c>
      <c r="D643" s="5">
        <v>1</v>
      </c>
      <c r="E643" s="4"/>
      <c r="F643" s="5">
        <v>13</v>
      </c>
      <c r="G643" s="4"/>
      <c r="H643" s="5">
        <v>48</v>
      </c>
      <c r="I643" s="5">
        <v>62</v>
      </c>
      <c r="J643" s="5">
        <v>429</v>
      </c>
      <c r="K643" s="4"/>
      <c r="L643" s="6">
        <v>5582</v>
      </c>
      <c r="M643" s="4"/>
      <c r="N643" s="6">
        <v>20609</v>
      </c>
      <c r="O643" s="6">
        <v>26620</v>
      </c>
    </row>
    <row r="644" spans="1:15" ht="11.25" customHeight="1" x14ac:dyDescent="0.2">
      <c r="A644" s="296"/>
      <c r="B644" s="3" t="s">
        <v>13</v>
      </c>
      <c r="C644" s="2" t="s">
        <v>11</v>
      </c>
      <c r="D644" s="5">
        <v>16</v>
      </c>
      <c r="E644" s="5">
        <v>10</v>
      </c>
      <c r="F644" s="5">
        <v>164</v>
      </c>
      <c r="G644" s="4"/>
      <c r="H644" s="5">
        <v>278</v>
      </c>
      <c r="I644" s="5">
        <v>468</v>
      </c>
      <c r="J644" s="6">
        <v>7045</v>
      </c>
      <c r="K644" s="6">
        <v>4403</v>
      </c>
      <c r="L644" s="6">
        <v>72213</v>
      </c>
      <c r="M644" s="4"/>
      <c r="N644" s="6">
        <v>122411</v>
      </c>
      <c r="O644" s="6">
        <v>206072</v>
      </c>
    </row>
    <row r="645" spans="1:15" ht="11.25" customHeight="1" x14ac:dyDescent="0.2">
      <c r="A645" s="296"/>
      <c r="B645" s="3" t="s">
        <v>13</v>
      </c>
      <c r="C645" s="2" t="s">
        <v>12</v>
      </c>
      <c r="D645" s="5">
        <v>12</v>
      </c>
      <c r="E645" s="5">
        <v>6</v>
      </c>
      <c r="F645" s="5">
        <v>172</v>
      </c>
      <c r="G645" s="5">
        <v>1</v>
      </c>
      <c r="H645" s="5">
        <v>231</v>
      </c>
      <c r="I645" s="5">
        <v>422</v>
      </c>
      <c r="J645" s="6">
        <v>5152</v>
      </c>
      <c r="K645" s="6">
        <v>2576</v>
      </c>
      <c r="L645" s="6">
        <v>73840</v>
      </c>
      <c r="M645" s="5">
        <v>429</v>
      </c>
      <c r="N645" s="6">
        <v>99169</v>
      </c>
      <c r="O645" s="6">
        <v>181166</v>
      </c>
    </row>
    <row r="646" spans="1:15" ht="11.25" customHeight="1" x14ac:dyDescent="0.2">
      <c r="A646" s="296"/>
      <c r="B646" s="3" t="s">
        <v>14</v>
      </c>
      <c r="C646" s="2" t="s">
        <v>11</v>
      </c>
      <c r="D646" s="5">
        <v>29</v>
      </c>
      <c r="E646" s="5">
        <v>12</v>
      </c>
      <c r="F646" s="5">
        <v>778</v>
      </c>
      <c r="G646" s="5">
        <v>7</v>
      </c>
      <c r="H646" s="5">
        <v>680</v>
      </c>
      <c r="I646" s="6">
        <v>1506</v>
      </c>
      <c r="J646" s="6">
        <v>8382</v>
      </c>
      <c r="K646" s="6">
        <v>3468</v>
      </c>
      <c r="L646" s="6">
        <v>224872</v>
      </c>
      <c r="M646" s="6">
        <v>2023</v>
      </c>
      <c r="N646" s="6">
        <v>196546</v>
      </c>
      <c r="O646" s="6">
        <v>435291</v>
      </c>
    </row>
    <row r="647" spans="1:15" ht="11.25" customHeight="1" x14ac:dyDescent="0.2">
      <c r="A647" s="296"/>
      <c r="B647" s="3" t="s">
        <v>14</v>
      </c>
      <c r="C647" s="2" t="s">
        <v>12</v>
      </c>
      <c r="D647" s="5">
        <v>23</v>
      </c>
      <c r="E647" s="5">
        <v>11</v>
      </c>
      <c r="F647" s="5">
        <v>732</v>
      </c>
      <c r="G647" s="5">
        <v>2</v>
      </c>
      <c r="H647" s="5">
        <v>632</v>
      </c>
      <c r="I647" s="6">
        <v>1400</v>
      </c>
      <c r="J647" s="6">
        <v>7005</v>
      </c>
      <c r="K647" s="6">
        <v>3350</v>
      </c>
      <c r="L647" s="6">
        <v>222956</v>
      </c>
      <c r="M647" s="5">
        <v>609</v>
      </c>
      <c r="N647" s="6">
        <v>192498</v>
      </c>
      <c r="O647" s="6">
        <v>426418</v>
      </c>
    </row>
    <row r="648" spans="1:15" ht="11.25" customHeight="1" x14ac:dyDescent="0.2">
      <c r="A648" s="296"/>
      <c r="B648" s="3" t="s">
        <v>15</v>
      </c>
      <c r="C648" s="2" t="s">
        <v>11</v>
      </c>
      <c r="D648" s="5">
        <v>3</v>
      </c>
      <c r="E648" s="5">
        <v>2</v>
      </c>
      <c r="F648" s="5">
        <v>140</v>
      </c>
      <c r="G648" s="4"/>
      <c r="H648" s="5">
        <v>128</v>
      </c>
      <c r="I648" s="5">
        <v>273</v>
      </c>
      <c r="J648" s="5">
        <v>298</v>
      </c>
      <c r="K648" s="5">
        <v>199</v>
      </c>
      <c r="L648" s="6">
        <v>13904</v>
      </c>
      <c r="M648" s="4"/>
      <c r="N648" s="6">
        <v>12713</v>
      </c>
      <c r="O648" s="6">
        <v>27114</v>
      </c>
    </row>
    <row r="649" spans="1:15" ht="11.25" customHeight="1" x14ac:dyDescent="0.2">
      <c r="A649" s="296"/>
      <c r="B649" s="3" t="s">
        <v>15</v>
      </c>
      <c r="C649" s="2" t="s">
        <v>12</v>
      </c>
      <c r="D649" s="5">
        <v>4</v>
      </c>
      <c r="E649" s="4"/>
      <c r="F649" s="5">
        <v>61</v>
      </c>
      <c r="G649" s="5">
        <v>1</v>
      </c>
      <c r="H649" s="5">
        <v>83</v>
      </c>
      <c r="I649" s="5">
        <v>149</v>
      </c>
      <c r="J649" s="5">
        <v>723</v>
      </c>
      <c r="K649" s="4"/>
      <c r="L649" s="6">
        <v>11032</v>
      </c>
      <c r="M649" s="5">
        <v>181</v>
      </c>
      <c r="N649" s="6">
        <v>15010</v>
      </c>
      <c r="O649" s="6">
        <v>26946</v>
      </c>
    </row>
    <row r="650" spans="1:15" ht="11.25" customHeight="1" x14ac:dyDescent="0.2">
      <c r="A650" s="296"/>
      <c r="B650" s="3" t="s">
        <v>16</v>
      </c>
      <c r="C650" s="2" t="s">
        <v>11</v>
      </c>
      <c r="D650" s="5">
        <v>149</v>
      </c>
      <c r="E650" s="5">
        <v>96</v>
      </c>
      <c r="F650" s="6">
        <v>2602</v>
      </c>
      <c r="G650" s="5">
        <v>18</v>
      </c>
      <c r="H650" s="6">
        <v>2701</v>
      </c>
      <c r="I650" s="6">
        <v>5566</v>
      </c>
      <c r="J650" s="6">
        <v>13553</v>
      </c>
      <c r="K650" s="6">
        <v>8732</v>
      </c>
      <c r="L650" s="6">
        <v>236678</v>
      </c>
      <c r="M650" s="6">
        <v>1637</v>
      </c>
      <c r="N650" s="6">
        <v>245683</v>
      </c>
      <c r="O650" s="6">
        <v>506283</v>
      </c>
    </row>
    <row r="651" spans="1:15" ht="11.25" customHeight="1" x14ac:dyDescent="0.2">
      <c r="A651" s="296"/>
      <c r="B651" s="3" t="s">
        <v>17</v>
      </c>
      <c r="C651" s="2" t="s">
        <v>12</v>
      </c>
      <c r="D651" s="5">
        <v>122</v>
      </c>
      <c r="E651" s="5">
        <v>45</v>
      </c>
      <c r="F651" s="6">
        <v>2044</v>
      </c>
      <c r="G651" s="5">
        <v>9</v>
      </c>
      <c r="H651" s="6">
        <v>2130</v>
      </c>
      <c r="I651" s="6">
        <v>4350</v>
      </c>
      <c r="J651" s="6">
        <v>22152</v>
      </c>
      <c r="K651" s="6">
        <v>8171</v>
      </c>
      <c r="L651" s="6">
        <v>371138</v>
      </c>
      <c r="M651" s="6">
        <v>1634</v>
      </c>
      <c r="N651" s="6">
        <v>386753</v>
      </c>
      <c r="O651" s="6">
        <v>789848</v>
      </c>
    </row>
    <row r="652" spans="1:15" ht="11.25" customHeight="1" x14ac:dyDescent="0.2">
      <c r="A652" s="296"/>
      <c r="B652" s="3" t="s">
        <v>18</v>
      </c>
      <c r="C652" s="2" t="s">
        <v>11</v>
      </c>
      <c r="D652" s="5">
        <v>17</v>
      </c>
      <c r="E652" s="5">
        <v>7</v>
      </c>
      <c r="F652" s="5">
        <v>778</v>
      </c>
      <c r="G652" s="4"/>
      <c r="H652" s="5">
        <v>880</v>
      </c>
      <c r="I652" s="6">
        <v>1682</v>
      </c>
      <c r="J652" s="6">
        <v>2765</v>
      </c>
      <c r="K652" s="6">
        <v>1138</v>
      </c>
      <c r="L652" s="6">
        <v>126530</v>
      </c>
      <c r="M652" s="4"/>
      <c r="N652" s="6">
        <v>143118</v>
      </c>
      <c r="O652" s="6">
        <v>273551</v>
      </c>
    </row>
    <row r="653" spans="1:15" ht="11.25" customHeight="1" x14ac:dyDescent="0.2">
      <c r="A653" s="296"/>
      <c r="B653" s="3" t="s">
        <v>19</v>
      </c>
      <c r="C653" s="2" t="s">
        <v>12</v>
      </c>
      <c r="D653" s="5">
        <v>29</v>
      </c>
      <c r="E653" s="5">
        <v>9</v>
      </c>
      <c r="F653" s="6">
        <v>1634</v>
      </c>
      <c r="G653" s="5">
        <v>2</v>
      </c>
      <c r="H653" s="6">
        <v>1961</v>
      </c>
      <c r="I653" s="6">
        <v>3635</v>
      </c>
      <c r="J653" s="6">
        <v>5840</v>
      </c>
      <c r="K653" s="6">
        <v>1813</v>
      </c>
      <c r="L653" s="6">
        <v>329080</v>
      </c>
      <c r="M653" s="5">
        <v>403</v>
      </c>
      <c r="N653" s="6">
        <v>394936</v>
      </c>
      <c r="O653" s="6">
        <v>732072</v>
      </c>
    </row>
    <row r="654" spans="1:15" ht="11.25" customHeight="1" x14ac:dyDescent="0.2">
      <c r="A654" s="297"/>
      <c r="B654" s="298" t="s">
        <v>8</v>
      </c>
      <c r="C654" s="298"/>
      <c r="D654" s="5">
        <v>405</v>
      </c>
      <c r="E654" s="5">
        <v>199</v>
      </c>
      <c r="F654" s="6">
        <v>9127</v>
      </c>
      <c r="G654" s="5">
        <v>40</v>
      </c>
      <c r="H654" s="6">
        <v>9811</v>
      </c>
      <c r="I654" s="8">
        <v>19582</v>
      </c>
      <c r="J654" s="6">
        <v>73344</v>
      </c>
      <c r="K654" s="6">
        <v>34293</v>
      </c>
      <c r="L654" s="6">
        <v>1691809</v>
      </c>
      <c r="M654" s="6">
        <v>6916</v>
      </c>
      <c r="N654" s="6">
        <v>1855562</v>
      </c>
      <c r="O654" s="10">
        <v>3661924</v>
      </c>
    </row>
    <row r="655" spans="1:15" ht="11.25" customHeight="1" x14ac:dyDescent="0.2">
      <c r="A655" s="295" t="s">
        <v>69</v>
      </c>
      <c r="B655" s="3" t="s">
        <v>10</v>
      </c>
      <c r="C655" s="2" t="s">
        <v>11</v>
      </c>
      <c r="D655" s="4"/>
      <c r="E655" s="5">
        <v>1</v>
      </c>
      <c r="F655" s="5">
        <v>29</v>
      </c>
      <c r="G655" s="4"/>
      <c r="H655" s="5">
        <v>44</v>
      </c>
      <c r="I655" s="5">
        <v>74</v>
      </c>
      <c r="J655" s="4"/>
      <c r="K655" s="5">
        <v>458</v>
      </c>
      <c r="L655" s="6">
        <v>13291</v>
      </c>
      <c r="M655" s="4"/>
      <c r="N655" s="6">
        <v>20165</v>
      </c>
      <c r="O655" s="6">
        <v>33914</v>
      </c>
    </row>
    <row r="656" spans="1:15" ht="11.25" customHeight="1" x14ac:dyDescent="0.2">
      <c r="A656" s="296"/>
      <c r="B656" s="3" t="s">
        <v>10</v>
      </c>
      <c r="C656" s="2" t="s">
        <v>12</v>
      </c>
      <c r="D656" s="5">
        <v>2</v>
      </c>
      <c r="E656" s="4"/>
      <c r="F656" s="5">
        <v>24</v>
      </c>
      <c r="G656" s="4"/>
      <c r="H656" s="5">
        <v>38</v>
      </c>
      <c r="I656" s="5">
        <v>64</v>
      </c>
      <c r="J656" s="5">
        <v>889</v>
      </c>
      <c r="K656" s="4"/>
      <c r="L656" s="6">
        <v>10669</v>
      </c>
      <c r="M656" s="4"/>
      <c r="N656" s="6">
        <v>16893</v>
      </c>
      <c r="O656" s="6">
        <v>28451</v>
      </c>
    </row>
    <row r="657" spans="1:15" ht="11.25" customHeight="1" x14ac:dyDescent="0.2">
      <c r="A657" s="296"/>
      <c r="B657" s="3" t="s">
        <v>13</v>
      </c>
      <c r="C657" s="2" t="s">
        <v>11</v>
      </c>
      <c r="D657" s="5">
        <v>15</v>
      </c>
      <c r="E657" s="5">
        <v>5</v>
      </c>
      <c r="F657" s="5">
        <v>186</v>
      </c>
      <c r="G657" s="5">
        <v>1</v>
      </c>
      <c r="H657" s="5">
        <v>205</v>
      </c>
      <c r="I657" s="5">
        <v>412</v>
      </c>
      <c r="J657" s="6">
        <v>6838</v>
      </c>
      <c r="K657" s="6">
        <v>2279</v>
      </c>
      <c r="L657" s="6">
        <v>84797</v>
      </c>
      <c r="M657" s="5">
        <v>456</v>
      </c>
      <c r="N657" s="6">
        <v>93459</v>
      </c>
      <c r="O657" s="6">
        <v>187829</v>
      </c>
    </row>
    <row r="658" spans="1:15" ht="11.25" customHeight="1" x14ac:dyDescent="0.2">
      <c r="A658" s="296"/>
      <c r="B658" s="3" t="s">
        <v>13</v>
      </c>
      <c r="C658" s="2" t="s">
        <v>12</v>
      </c>
      <c r="D658" s="5">
        <v>7</v>
      </c>
      <c r="E658" s="5">
        <v>4</v>
      </c>
      <c r="F658" s="5">
        <v>204</v>
      </c>
      <c r="G658" s="5">
        <v>2</v>
      </c>
      <c r="H658" s="5">
        <v>155</v>
      </c>
      <c r="I658" s="5">
        <v>372</v>
      </c>
      <c r="J658" s="6">
        <v>3111</v>
      </c>
      <c r="K658" s="6">
        <v>1778</v>
      </c>
      <c r="L658" s="6">
        <v>90675</v>
      </c>
      <c r="M658" s="5">
        <v>889</v>
      </c>
      <c r="N658" s="6">
        <v>68895</v>
      </c>
      <c r="O658" s="6">
        <v>165348</v>
      </c>
    </row>
    <row r="659" spans="1:15" ht="11.25" customHeight="1" x14ac:dyDescent="0.2">
      <c r="A659" s="296"/>
      <c r="B659" s="3" t="s">
        <v>14</v>
      </c>
      <c r="C659" s="2" t="s">
        <v>11</v>
      </c>
      <c r="D659" s="5">
        <v>22</v>
      </c>
      <c r="E659" s="5">
        <v>15</v>
      </c>
      <c r="F659" s="5">
        <v>568</v>
      </c>
      <c r="G659" s="5">
        <v>2</v>
      </c>
      <c r="H659" s="5">
        <v>610</v>
      </c>
      <c r="I659" s="6">
        <v>1217</v>
      </c>
      <c r="J659" s="6">
        <v>6584</v>
      </c>
      <c r="K659" s="6">
        <v>4489</v>
      </c>
      <c r="L659" s="6">
        <v>169980</v>
      </c>
      <c r="M659" s="5">
        <v>599</v>
      </c>
      <c r="N659" s="6">
        <v>182549</v>
      </c>
      <c r="O659" s="6">
        <v>364201</v>
      </c>
    </row>
    <row r="660" spans="1:15" ht="11.25" customHeight="1" x14ac:dyDescent="0.2">
      <c r="A660" s="296"/>
      <c r="B660" s="3" t="s">
        <v>14</v>
      </c>
      <c r="C660" s="2" t="s">
        <v>12</v>
      </c>
      <c r="D660" s="5">
        <v>20</v>
      </c>
      <c r="E660" s="5">
        <v>21</v>
      </c>
      <c r="F660" s="5">
        <v>534</v>
      </c>
      <c r="G660" s="5">
        <v>3</v>
      </c>
      <c r="H660" s="5">
        <v>605</v>
      </c>
      <c r="I660" s="6">
        <v>1183</v>
      </c>
      <c r="J660" s="6">
        <v>6307</v>
      </c>
      <c r="K660" s="6">
        <v>6622</v>
      </c>
      <c r="L660" s="6">
        <v>168400</v>
      </c>
      <c r="M660" s="5">
        <v>946</v>
      </c>
      <c r="N660" s="6">
        <v>190791</v>
      </c>
      <c r="O660" s="6">
        <v>373066</v>
      </c>
    </row>
    <row r="661" spans="1:15" ht="11.25" customHeight="1" x14ac:dyDescent="0.2">
      <c r="A661" s="296"/>
      <c r="B661" s="3" t="s">
        <v>15</v>
      </c>
      <c r="C661" s="2" t="s">
        <v>11</v>
      </c>
      <c r="D661" s="5">
        <v>2</v>
      </c>
      <c r="E661" s="4"/>
      <c r="F661" s="5">
        <v>70</v>
      </c>
      <c r="G661" s="4"/>
      <c r="H661" s="5">
        <v>119</v>
      </c>
      <c r="I661" s="5">
        <v>191</v>
      </c>
      <c r="J661" s="5">
        <v>206</v>
      </c>
      <c r="K661" s="4"/>
      <c r="L661" s="6">
        <v>7198</v>
      </c>
      <c r="M661" s="4"/>
      <c r="N661" s="6">
        <v>12237</v>
      </c>
      <c r="O661" s="6">
        <v>19641</v>
      </c>
    </row>
    <row r="662" spans="1:15" ht="11.25" customHeight="1" x14ac:dyDescent="0.2">
      <c r="A662" s="296"/>
      <c r="B662" s="3" t="s">
        <v>15</v>
      </c>
      <c r="C662" s="2" t="s">
        <v>12</v>
      </c>
      <c r="D662" s="5">
        <v>3</v>
      </c>
      <c r="E662" s="5">
        <v>2</v>
      </c>
      <c r="F662" s="5">
        <v>60</v>
      </c>
      <c r="G662" s="5">
        <v>1</v>
      </c>
      <c r="H662" s="5">
        <v>90</v>
      </c>
      <c r="I662" s="5">
        <v>156</v>
      </c>
      <c r="J662" s="5">
        <v>562</v>
      </c>
      <c r="K662" s="5">
        <v>374</v>
      </c>
      <c r="L662" s="6">
        <v>11234</v>
      </c>
      <c r="M662" s="5">
        <v>187</v>
      </c>
      <c r="N662" s="6">
        <v>16852</v>
      </c>
      <c r="O662" s="6">
        <v>29209</v>
      </c>
    </row>
    <row r="663" spans="1:15" ht="11.25" customHeight="1" x14ac:dyDescent="0.2">
      <c r="A663" s="296"/>
      <c r="B663" s="3" t="s">
        <v>16</v>
      </c>
      <c r="C663" s="2" t="s">
        <v>11</v>
      </c>
      <c r="D663" s="5">
        <v>160</v>
      </c>
      <c r="E663" s="5">
        <v>189</v>
      </c>
      <c r="F663" s="6">
        <v>2187</v>
      </c>
      <c r="G663" s="5">
        <v>30</v>
      </c>
      <c r="H663" s="6">
        <v>2228</v>
      </c>
      <c r="I663" s="6">
        <v>4794</v>
      </c>
      <c r="J663" s="6">
        <v>15068</v>
      </c>
      <c r="K663" s="6">
        <v>17799</v>
      </c>
      <c r="L663" s="6">
        <v>205964</v>
      </c>
      <c r="M663" s="6">
        <v>2825</v>
      </c>
      <c r="N663" s="6">
        <v>209825</v>
      </c>
      <c r="O663" s="6">
        <v>451481</v>
      </c>
    </row>
    <row r="664" spans="1:15" ht="11.25" customHeight="1" x14ac:dyDescent="0.2">
      <c r="A664" s="296"/>
      <c r="B664" s="3" t="s">
        <v>17</v>
      </c>
      <c r="C664" s="2" t="s">
        <v>12</v>
      </c>
      <c r="D664" s="5">
        <v>102</v>
      </c>
      <c r="E664" s="5">
        <v>63</v>
      </c>
      <c r="F664" s="6">
        <v>1687</v>
      </c>
      <c r="G664" s="5">
        <v>17</v>
      </c>
      <c r="H664" s="6">
        <v>1880</v>
      </c>
      <c r="I664" s="6">
        <v>3749</v>
      </c>
      <c r="J664" s="6">
        <v>19176</v>
      </c>
      <c r="K664" s="6">
        <v>11844</v>
      </c>
      <c r="L664" s="6">
        <v>317148</v>
      </c>
      <c r="M664" s="6">
        <v>3196</v>
      </c>
      <c r="N664" s="6">
        <v>353431</v>
      </c>
      <c r="O664" s="6">
        <v>704795</v>
      </c>
    </row>
    <row r="665" spans="1:15" ht="11.25" customHeight="1" x14ac:dyDescent="0.2">
      <c r="A665" s="296"/>
      <c r="B665" s="3" t="s">
        <v>18</v>
      </c>
      <c r="C665" s="2" t="s">
        <v>11</v>
      </c>
      <c r="D665" s="5">
        <v>12</v>
      </c>
      <c r="E665" s="5">
        <v>42</v>
      </c>
      <c r="F665" s="5">
        <v>825</v>
      </c>
      <c r="G665" s="5">
        <v>3</v>
      </c>
      <c r="H665" s="5">
        <v>803</v>
      </c>
      <c r="I665" s="6">
        <v>1685</v>
      </c>
      <c r="J665" s="6">
        <v>2021</v>
      </c>
      <c r="K665" s="6">
        <v>7072</v>
      </c>
      <c r="L665" s="6">
        <v>138918</v>
      </c>
      <c r="M665" s="5">
        <v>505</v>
      </c>
      <c r="N665" s="6">
        <v>135214</v>
      </c>
      <c r="O665" s="6">
        <v>283730</v>
      </c>
    </row>
    <row r="666" spans="1:15" ht="11.25" customHeight="1" x14ac:dyDescent="0.2">
      <c r="A666" s="296"/>
      <c r="B666" s="3" t="s">
        <v>19</v>
      </c>
      <c r="C666" s="2" t="s">
        <v>12</v>
      </c>
      <c r="D666" s="5">
        <v>26</v>
      </c>
      <c r="E666" s="5">
        <v>63</v>
      </c>
      <c r="F666" s="6">
        <v>1825</v>
      </c>
      <c r="G666" s="5">
        <v>2</v>
      </c>
      <c r="H666" s="6">
        <v>1722</v>
      </c>
      <c r="I666" s="6">
        <v>3638</v>
      </c>
      <c r="J666" s="6">
        <v>5421</v>
      </c>
      <c r="K666" s="6">
        <v>13137</v>
      </c>
      <c r="L666" s="6">
        <v>380544</v>
      </c>
      <c r="M666" s="5">
        <v>417</v>
      </c>
      <c r="N666" s="6">
        <v>359067</v>
      </c>
      <c r="O666" s="6">
        <v>758586</v>
      </c>
    </row>
    <row r="667" spans="1:15" ht="11.25" customHeight="1" x14ac:dyDescent="0.2">
      <c r="A667" s="297"/>
      <c r="B667" s="298" t="s">
        <v>8</v>
      </c>
      <c r="C667" s="298"/>
      <c r="D667" s="5">
        <v>371</v>
      </c>
      <c r="E667" s="5">
        <v>405</v>
      </c>
      <c r="F667" s="6">
        <v>8199</v>
      </c>
      <c r="G667" s="5">
        <v>61</v>
      </c>
      <c r="H667" s="6">
        <v>8499</v>
      </c>
      <c r="I667" s="8">
        <v>17535</v>
      </c>
      <c r="J667" s="6">
        <v>66183</v>
      </c>
      <c r="K667" s="6">
        <v>65852</v>
      </c>
      <c r="L667" s="6">
        <v>1598818</v>
      </c>
      <c r="M667" s="6">
        <v>10020</v>
      </c>
      <c r="N667" s="6">
        <v>1659378</v>
      </c>
      <c r="O667" s="10">
        <v>3400251</v>
      </c>
    </row>
    <row r="668" spans="1:15" ht="11.25" customHeight="1" x14ac:dyDescent="0.2">
      <c r="A668" s="295" t="s">
        <v>70</v>
      </c>
      <c r="B668" s="3" t="s">
        <v>10</v>
      </c>
      <c r="C668" s="2" t="s">
        <v>11</v>
      </c>
      <c r="D668" s="5">
        <v>1</v>
      </c>
      <c r="E668" s="5">
        <v>41</v>
      </c>
      <c r="F668" s="5">
        <v>1</v>
      </c>
      <c r="G668" s="4"/>
      <c r="H668" s="5">
        <v>46</v>
      </c>
      <c r="I668" s="5">
        <v>89</v>
      </c>
      <c r="J668" s="5">
        <v>435</v>
      </c>
      <c r="K668" s="6">
        <v>17828</v>
      </c>
      <c r="L668" s="5">
        <v>435</v>
      </c>
      <c r="M668" s="4"/>
      <c r="N668" s="6">
        <v>20002</v>
      </c>
      <c r="O668" s="6">
        <v>38700</v>
      </c>
    </row>
    <row r="669" spans="1:15" ht="11.25" customHeight="1" x14ac:dyDescent="0.2">
      <c r="A669" s="296"/>
      <c r="B669" s="3" t="s">
        <v>10</v>
      </c>
      <c r="C669" s="2" t="s">
        <v>12</v>
      </c>
      <c r="D669" s="5">
        <v>2</v>
      </c>
      <c r="E669" s="5">
        <v>37</v>
      </c>
      <c r="F669" s="4"/>
      <c r="G669" s="4"/>
      <c r="H669" s="5">
        <v>51</v>
      </c>
      <c r="I669" s="5">
        <v>90</v>
      </c>
      <c r="J669" s="5">
        <v>844</v>
      </c>
      <c r="K669" s="6">
        <v>15605</v>
      </c>
      <c r="L669" s="4"/>
      <c r="M669" s="4"/>
      <c r="N669" s="6">
        <v>21510</v>
      </c>
      <c r="O669" s="6">
        <v>37959</v>
      </c>
    </row>
    <row r="670" spans="1:15" ht="11.25" customHeight="1" x14ac:dyDescent="0.2">
      <c r="A670" s="296"/>
      <c r="B670" s="3" t="s">
        <v>13</v>
      </c>
      <c r="C670" s="2" t="s">
        <v>11</v>
      </c>
      <c r="D670" s="5">
        <v>9</v>
      </c>
      <c r="E670" s="5">
        <v>685</v>
      </c>
      <c r="F670" s="5">
        <v>6</v>
      </c>
      <c r="G670" s="4"/>
      <c r="H670" s="5">
        <v>271</v>
      </c>
      <c r="I670" s="5">
        <v>971</v>
      </c>
      <c r="J670" s="6">
        <v>3893</v>
      </c>
      <c r="K670" s="6">
        <v>296290</v>
      </c>
      <c r="L670" s="6">
        <v>2595</v>
      </c>
      <c r="M670" s="4"/>
      <c r="N670" s="6">
        <v>117218</v>
      </c>
      <c r="O670" s="6">
        <v>419996</v>
      </c>
    </row>
    <row r="671" spans="1:15" ht="11.25" customHeight="1" x14ac:dyDescent="0.2">
      <c r="A671" s="296"/>
      <c r="B671" s="3" t="s">
        <v>13</v>
      </c>
      <c r="C671" s="2" t="s">
        <v>12</v>
      </c>
      <c r="D671" s="5">
        <v>18</v>
      </c>
      <c r="E671" s="5">
        <v>613</v>
      </c>
      <c r="F671" s="5">
        <v>3</v>
      </c>
      <c r="G671" s="5">
        <v>3</v>
      </c>
      <c r="H671" s="5">
        <v>264</v>
      </c>
      <c r="I671" s="5">
        <v>901</v>
      </c>
      <c r="J671" s="6">
        <v>7591</v>
      </c>
      <c r="K671" s="6">
        <v>258509</v>
      </c>
      <c r="L671" s="6">
        <v>1265</v>
      </c>
      <c r="M671" s="6">
        <v>1265</v>
      </c>
      <c r="N671" s="6">
        <v>111332</v>
      </c>
      <c r="O671" s="6">
        <v>379962</v>
      </c>
    </row>
    <row r="672" spans="1:15" ht="11.25" customHeight="1" x14ac:dyDescent="0.2">
      <c r="A672" s="296"/>
      <c r="B672" s="3" t="s">
        <v>14</v>
      </c>
      <c r="C672" s="2" t="s">
        <v>11</v>
      </c>
      <c r="D672" s="5">
        <v>19</v>
      </c>
      <c r="E672" s="6">
        <v>2222</v>
      </c>
      <c r="F672" s="5">
        <v>7</v>
      </c>
      <c r="G672" s="5">
        <v>3</v>
      </c>
      <c r="H672" s="5">
        <v>406</v>
      </c>
      <c r="I672" s="6">
        <v>2657</v>
      </c>
      <c r="J672" s="6">
        <v>5395</v>
      </c>
      <c r="K672" s="6">
        <v>630889</v>
      </c>
      <c r="L672" s="6">
        <v>1987</v>
      </c>
      <c r="M672" s="5">
        <v>852</v>
      </c>
      <c r="N672" s="6">
        <v>115275</v>
      </c>
      <c r="O672" s="6">
        <v>754398</v>
      </c>
    </row>
    <row r="673" spans="1:15" ht="11.25" customHeight="1" x14ac:dyDescent="0.2">
      <c r="A673" s="296"/>
      <c r="B673" s="3" t="s">
        <v>14</v>
      </c>
      <c r="C673" s="2" t="s">
        <v>12</v>
      </c>
      <c r="D673" s="5">
        <v>15</v>
      </c>
      <c r="E673" s="6">
        <v>2205</v>
      </c>
      <c r="F673" s="5">
        <v>8</v>
      </c>
      <c r="G673" s="5">
        <v>2</v>
      </c>
      <c r="H673" s="5">
        <v>414</v>
      </c>
      <c r="I673" s="6">
        <v>2644</v>
      </c>
      <c r="J673" s="6">
        <v>4488</v>
      </c>
      <c r="K673" s="6">
        <v>659735</v>
      </c>
      <c r="L673" s="6">
        <v>2394</v>
      </c>
      <c r="M673" s="5">
        <v>598</v>
      </c>
      <c r="N673" s="6">
        <v>123869</v>
      </c>
      <c r="O673" s="6">
        <v>791084</v>
      </c>
    </row>
    <row r="674" spans="1:15" ht="11.25" customHeight="1" x14ac:dyDescent="0.2">
      <c r="A674" s="296"/>
      <c r="B674" s="3" t="s">
        <v>15</v>
      </c>
      <c r="C674" s="2" t="s">
        <v>11</v>
      </c>
      <c r="D674" s="5">
        <v>3</v>
      </c>
      <c r="E674" s="5">
        <v>415</v>
      </c>
      <c r="F674" s="5">
        <v>3</v>
      </c>
      <c r="G674" s="4"/>
      <c r="H674" s="5">
        <v>60</v>
      </c>
      <c r="I674" s="5">
        <v>481</v>
      </c>
      <c r="J674" s="5">
        <v>293</v>
      </c>
      <c r="K674" s="6">
        <v>40488</v>
      </c>
      <c r="L674" s="5">
        <v>293</v>
      </c>
      <c r="M674" s="4"/>
      <c r="N674" s="6">
        <v>5854</v>
      </c>
      <c r="O674" s="6">
        <v>46928</v>
      </c>
    </row>
    <row r="675" spans="1:15" ht="11.25" customHeight="1" x14ac:dyDescent="0.2">
      <c r="A675" s="296"/>
      <c r="B675" s="3" t="s">
        <v>15</v>
      </c>
      <c r="C675" s="2" t="s">
        <v>12</v>
      </c>
      <c r="D675" s="5">
        <v>1</v>
      </c>
      <c r="E675" s="5">
        <v>301</v>
      </c>
      <c r="F675" s="5">
        <v>3</v>
      </c>
      <c r="G675" s="5">
        <v>1</v>
      </c>
      <c r="H675" s="5">
        <v>55</v>
      </c>
      <c r="I675" s="5">
        <v>361</v>
      </c>
      <c r="J675" s="5">
        <v>178</v>
      </c>
      <c r="K675" s="6">
        <v>53472</v>
      </c>
      <c r="L675" s="5">
        <v>533</v>
      </c>
      <c r="M675" s="5">
        <v>178</v>
      </c>
      <c r="N675" s="6">
        <v>9771</v>
      </c>
      <c r="O675" s="6">
        <v>64132</v>
      </c>
    </row>
    <row r="676" spans="1:15" ht="11.25" customHeight="1" x14ac:dyDescent="0.2">
      <c r="A676" s="296"/>
      <c r="B676" s="3" t="s">
        <v>16</v>
      </c>
      <c r="C676" s="2" t="s">
        <v>11</v>
      </c>
      <c r="D676" s="5">
        <v>80</v>
      </c>
      <c r="E676" s="6">
        <v>5796</v>
      </c>
      <c r="F676" s="5">
        <v>45</v>
      </c>
      <c r="G676" s="5">
        <v>26</v>
      </c>
      <c r="H676" s="6">
        <v>1152</v>
      </c>
      <c r="I676" s="6">
        <v>7099</v>
      </c>
      <c r="J676" s="6">
        <v>7148</v>
      </c>
      <c r="K676" s="6">
        <v>517882</v>
      </c>
      <c r="L676" s="6">
        <v>4021</v>
      </c>
      <c r="M676" s="6">
        <v>2323</v>
      </c>
      <c r="N676" s="6">
        <v>102933</v>
      </c>
      <c r="O676" s="6">
        <v>634307</v>
      </c>
    </row>
    <row r="677" spans="1:15" ht="11.25" customHeight="1" x14ac:dyDescent="0.2">
      <c r="A677" s="296"/>
      <c r="B677" s="3" t="s">
        <v>17</v>
      </c>
      <c r="C677" s="2" t="s">
        <v>12</v>
      </c>
      <c r="D677" s="5">
        <v>71</v>
      </c>
      <c r="E677" s="6">
        <v>5914</v>
      </c>
      <c r="F677" s="5">
        <v>35</v>
      </c>
      <c r="G677" s="5">
        <v>20</v>
      </c>
      <c r="H677" s="6">
        <v>1302</v>
      </c>
      <c r="I677" s="6">
        <v>7342</v>
      </c>
      <c r="J677" s="6">
        <v>12664</v>
      </c>
      <c r="K677" s="6">
        <v>1054842</v>
      </c>
      <c r="L677" s="6">
        <v>6243</v>
      </c>
      <c r="M677" s="6">
        <v>3567</v>
      </c>
      <c r="N677" s="6">
        <v>232229</v>
      </c>
      <c r="O677" s="6">
        <v>1309545</v>
      </c>
    </row>
    <row r="678" spans="1:15" ht="11.25" customHeight="1" x14ac:dyDescent="0.2">
      <c r="A678" s="296"/>
      <c r="B678" s="3" t="s">
        <v>18</v>
      </c>
      <c r="C678" s="2" t="s">
        <v>11</v>
      </c>
      <c r="D678" s="5">
        <v>3</v>
      </c>
      <c r="E678" s="6">
        <v>1369</v>
      </c>
      <c r="F678" s="5">
        <v>1</v>
      </c>
      <c r="G678" s="5">
        <v>1</v>
      </c>
      <c r="H678" s="5">
        <v>310</v>
      </c>
      <c r="I678" s="6">
        <v>1684</v>
      </c>
      <c r="J678" s="5">
        <v>479</v>
      </c>
      <c r="K678" s="6">
        <v>218710</v>
      </c>
      <c r="L678" s="5">
        <v>160</v>
      </c>
      <c r="M678" s="5">
        <v>160</v>
      </c>
      <c r="N678" s="6">
        <v>49525</v>
      </c>
      <c r="O678" s="6">
        <v>269034</v>
      </c>
    </row>
    <row r="679" spans="1:15" ht="11.25" customHeight="1" x14ac:dyDescent="0.2">
      <c r="A679" s="296"/>
      <c r="B679" s="3" t="s">
        <v>19</v>
      </c>
      <c r="C679" s="2" t="s">
        <v>12</v>
      </c>
      <c r="D679" s="5">
        <v>16</v>
      </c>
      <c r="E679" s="6">
        <v>3422</v>
      </c>
      <c r="F679" s="5">
        <v>6</v>
      </c>
      <c r="G679" s="5">
        <v>4</v>
      </c>
      <c r="H679" s="5">
        <v>731</v>
      </c>
      <c r="I679" s="6">
        <v>4179</v>
      </c>
      <c r="J679" s="6">
        <v>3165</v>
      </c>
      <c r="K679" s="6">
        <v>676989</v>
      </c>
      <c r="L679" s="6">
        <v>1187</v>
      </c>
      <c r="M679" s="5">
        <v>791</v>
      </c>
      <c r="N679" s="6">
        <v>144617</v>
      </c>
      <c r="O679" s="6">
        <v>826749</v>
      </c>
    </row>
    <row r="680" spans="1:15" ht="11.25" customHeight="1" x14ac:dyDescent="0.2">
      <c r="A680" s="297"/>
      <c r="B680" s="298" t="s">
        <v>8</v>
      </c>
      <c r="C680" s="298"/>
      <c r="D680" s="5">
        <v>238</v>
      </c>
      <c r="E680" s="6">
        <v>23020</v>
      </c>
      <c r="F680" s="5">
        <v>118</v>
      </c>
      <c r="G680" s="5">
        <v>60</v>
      </c>
      <c r="H680" s="6">
        <v>5062</v>
      </c>
      <c r="I680" s="8">
        <v>28498</v>
      </c>
      <c r="J680" s="6">
        <v>46573</v>
      </c>
      <c r="K680" s="6">
        <v>4441239</v>
      </c>
      <c r="L680" s="6">
        <v>21113</v>
      </c>
      <c r="M680" s="6">
        <v>9734</v>
      </c>
      <c r="N680" s="6">
        <v>1054135</v>
      </c>
      <c r="O680" s="10">
        <v>5572794</v>
      </c>
    </row>
    <row r="681" spans="1:15" ht="11.25" customHeight="1" x14ac:dyDescent="0.2">
      <c r="A681" s="295" t="s">
        <v>71</v>
      </c>
      <c r="B681" s="3" t="s">
        <v>10</v>
      </c>
      <c r="C681" s="2" t="s">
        <v>11</v>
      </c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1.25" customHeight="1" x14ac:dyDescent="0.2">
      <c r="A682" s="296"/>
      <c r="B682" s="3" t="s">
        <v>10</v>
      </c>
      <c r="C682" s="2" t="s">
        <v>12</v>
      </c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1.25" customHeight="1" x14ac:dyDescent="0.2">
      <c r="A683" s="296"/>
      <c r="B683" s="3" t="s">
        <v>13</v>
      </c>
      <c r="C683" s="2" t="s">
        <v>11</v>
      </c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1.25" customHeight="1" x14ac:dyDescent="0.2">
      <c r="A684" s="296"/>
      <c r="B684" s="3" t="s">
        <v>13</v>
      </c>
      <c r="C684" s="2" t="s">
        <v>12</v>
      </c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1.25" customHeight="1" x14ac:dyDescent="0.2">
      <c r="A685" s="296"/>
      <c r="B685" s="3" t="s">
        <v>14</v>
      </c>
      <c r="C685" s="2" t="s">
        <v>11</v>
      </c>
      <c r="D685" s="5">
        <v>122</v>
      </c>
      <c r="E685" s="5">
        <v>41</v>
      </c>
      <c r="F685" s="5">
        <v>32</v>
      </c>
      <c r="G685" s="5">
        <v>29</v>
      </c>
      <c r="H685" s="5">
        <v>59</v>
      </c>
      <c r="I685" s="5">
        <v>283</v>
      </c>
      <c r="J685" s="6">
        <v>34639</v>
      </c>
      <c r="K685" s="6">
        <v>11641</v>
      </c>
      <c r="L685" s="6">
        <v>9086</v>
      </c>
      <c r="M685" s="6">
        <v>8234</v>
      </c>
      <c r="N685" s="6">
        <v>16752</v>
      </c>
      <c r="O685" s="6">
        <v>80352</v>
      </c>
    </row>
    <row r="686" spans="1:15" ht="11.25" customHeight="1" x14ac:dyDescent="0.2">
      <c r="A686" s="296"/>
      <c r="B686" s="3" t="s">
        <v>14</v>
      </c>
      <c r="C686" s="2" t="s">
        <v>12</v>
      </c>
      <c r="D686" s="5">
        <v>59</v>
      </c>
      <c r="E686" s="5">
        <v>28</v>
      </c>
      <c r="F686" s="5">
        <v>21</v>
      </c>
      <c r="G686" s="5">
        <v>12</v>
      </c>
      <c r="H686" s="5">
        <v>36</v>
      </c>
      <c r="I686" s="5">
        <v>156</v>
      </c>
      <c r="J686" s="6">
        <v>17653</v>
      </c>
      <c r="K686" s="6">
        <v>8378</v>
      </c>
      <c r="L686" s="6">
        <v>6283</v>
      </c>
      <c r="M686" s="6">
        <v>3590</v>
      </c>
      <c r="N686" s="6">
        <v>10771</v>
      </c>
      <c r="O686" s="6">
        <v>46675</v>
      </c>
    </row>
    <row r="687" spans="1:15" ht="11.25" customHeight="1" x14ac:dyDescent="0.2">
      <c r="A687" s="296"/>
      <c r="B687" s="3" t="s">
        <v>15</v>
      </c>
      <c r="C687" s="2" t="s">
        <v>11</v>
      </c>
      <c r="D687" s="5">
        <v>804</v>
      </c>
      <c r="E687" s="5">
        <v>333</v>
      </c>
      <c r="F687" s="5">
        <v>324</v>
      </c>
      <c r="G687" s="5">
        <v>161</v>
      </c>
      <c r="H687" s="5">
        <v>509</v>
      </c>
      <c r="I687" s="6">
        <v>2131</v>
      </c>
      <c r="J687" s="6">
        <v>78440</v>
      </c>
      <c r="K687" s="6">
        <v>32488</v>
      </c>
      <c r="L687" s="6">
        <v>31610</v>
      </c>
      <c r="M687" s="6">
        <v>15707</v>
      </c>
      <c r="N687" s="6">
        <v>49659</v>
      </c>
      <c r="O687" s="6">
        <v>207904</v>
      </c>
    </row>
    <row r="688" spans="1:15" ht="11.25" customHeight="1" x14ac:dyDescent="0.2">
      <c r="A688" s="296"/>
      <c r="B688" s="3" t="s">
        <v>15</v>
      </c>
      <c r="C688" s="2" t="s">
        <v>12</v>
      </c>
      <c r="D688" s="5">
        <v>831</v>
      </c>
      <c r="E688" s="5">
        <v>401</v>
      </c>
      <c r="F688" s="5">
        <v>329</v>
      </c>
      <c r="G688" s="5">
        <v>214</v>
      </c>
      <c r="H688" s="5">
        <v>561</v>
      </c>
      <c r="I688" s="6">
        <v>2336</v>
      </c>
      <c r="J688" s="6">
        <v>147625</v>
      </c>
      <c r="K688" s="6">
        <v>71237</v>
      </c>
      <c r="L688" s="6">
        <v>58446</v>
      </c>
      <c r="M688" s="6">
        <v>38017</v>
      </c>
      <c r="N688" s="6">
        <v>99660</v>
      </c>
      <c r="O688" s="6">
        <v>414985</v>
      </c>
    </row>
    <row r="689" spans="1:15" ht="11.25" customHeight="1" x14ac:dyDescent="0.2">
      <c r="A689" s="296"/>
      <c r="B689" s="3" t="s">
        <v>16</v>
      </c>
      <c r="C689" s="2" t="s">
        <v>11</v>
      </c>
      <c r="D689" s="5">
        <v>890</v>
      </c>
      <c r="E689" s="5">
        <v>308</v>
      </c>
      <c r="F689" s="5">
        <v>601</v>
      </c>
      <c r="G689" s="5">
        <v>187</v>
      </c>
      <c r="H689" s="5">
        <v>529</v>
      </c>
      <c r="I689" s="6">
        <v>2515</v>
      </c>
      <c r="J689" s="6">
        <v>79523</v>
      </c>
      <c r="K689" s="6">
        <v>27520</v>
      </c>
      <c r="L689" s="6">
        <v>53700</v>
      </c>
      <c r="M689" s="6">
        <v>16709</v>
      </c>
      <c r="N689" s="6">
        <v>47267</v>
      </c>
      <c r="O689" s="6">
        <v>224719</v>
      </c>
    </row>
    <row r="690" spans="1:15" ht="11.25" customHeight="1" x14ac:dyDescent="0.2">
      <c r="A690" s="296"/>
      <c r="B690" s="3" t="s">
        <v>17</v>
      </c>
      <c r="C690" s="2" t="s">
        <v>12</v>
      </c>
      <c r="D690" s="5">
        <v>982</v>
      </c>
      <c r="E690" s="5">
        <v>331</v>
      </c>
      <c r="F690" s="5">
        <v>667</v>
      </c>
      <c r="G690" s="5">
        <v>176</v>
      </c>
      <c r="H690" s="5">
        <v>505</v>
      </c>
      <c r="I690" s="6">
        <v>2661</v>
      </c>
      <c r="J690" s="6">
        <v>175153</v>
      </c>
      <c r="K690" s="6">
        <v>59038</v>
      </c>
      <c r="L690" s="6">
        <v>118969</v>
      </c>
      <c r="M690" s="6">
        <v>31392</v>
      </c>
      <c r="N690" s="6">
        <v>90074</v>
      </c>
      <c r="O690" s="6">
        <v>474626</v>
      </c>
    </row>
    <row r="691" spans="1:15" ht="11.25" customHeight="1" x14ac:dyDescent="0.2">
      <c r="A691" s="296"/>
      <c r="B691" s="3" t="s">
        <v>18</v>
      </c>
      <c r="C691" s="2" t="s">
        <v>11</v>
      </c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1.25" customHeight="1" x14ac:dyDescent="0.2">
      <c r="A692" s="296"/>
      <c r="B692" s="3" t="s">
        <v>19</v>
      </c>
      <c r="C692" s="2" t="s">
        <v>12</v>
      </c>
      <c r="D692" s="5">
        <v>1</v>
      </c>
      <c r="E692" s="4"/>
      <c r="F692" s="4"/>
      <c r="G692" s="4"/>
      <c r="H692" s="4"/>
      <c r="I692" s="5">
        <v>1</v>
      </c>
      <c r="J692" s="5">
        <v>198</v>
      </c>
      <c r="K692" s="4"/>
      <c r="L692" s="4"/>
      <c r="M692" s="4"/>
      <c r="N692" s="4"/>
      <c r="O692" s="5">
        <v>198</v>
      </c>
    </row>
    <row r="693" spans="1:15" ht="11.25" customHeight="1" x14ac:dyDescent="0.2">
      <c r="A693" s="297"/>
      <c r="B693" s="298" t="s">
        <v>8</v>
      </c>
      <c r="C693" s="298"/>
      <c r="D693" s="6">
        <v>3689</v>
      </c>
      <c r="E693" s="6">
        <v>1442</v>
      </c>
      <c r="F693" s="6">
        <v>1974</v>
      </c>
      <c r="G693" s="5">
        <v>779</v>
      </c>
      <c r="H693" s="6">
        <v>2199</v>
      </c>
      <c r="I693" s="8">
        <v>10083</v>
      </c>
      <c r="J693" s="6">
        <v>533231</v>
      </c>
      <c r="K693" s="6">
        <v>210302</v>
      </c>
      <c r="L693" s="6">
        <v>278094</v>
      </c>
      <c r="M693" s="6">
        <v>113649</v>
      </c>
      <c r="N693" s="6">
        <v>314183</v>
      </c>
      <c r="O693" s="10">
        <v>1449459</v>
      </c>
    </row>
    <row r="694" spans="1:15" ht="11.25" customHeight="1" x14ac:dyDescent="0.2">
      <c r="A694" s="295" t="s">
        <v>72</v>
      </c>
      <c r="B694" s="3" t="s">
        <v>10</v>
      </c>
      <c r="C694" s="2" t="s">
        <v>11</v>
      </c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1.25" customHeight="1" x14ac:dyDescent="0.2">
      <c r="A695" s="296"/>
      <c r="B695" s="3" t="s">
        <v>10</v>
      </c>
      <c r="C695" s="2" t="s">
        <v>12</v>
      </c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1.25" customHeight="1" x14ac:dyDescent="0.2">
      <c r="A696" s="296"/>
      <c r="B696" s="3" t="s">
        <v>13</v>
      </c>
      <c r="C696" s="2" t="s">
        <v>11</v>
      </c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1.25" customHeight="1" x14ac:dyDescent="0.2">
      <c r="A697" s="296"/>
      <c r="B697" s="3" t="s">
        <v>13</v>
      </c>
      <c r="C697" s="2" t="s">
        <v>12</v>
      </c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1.25" customHeight="1" x14ac:dyDescent="0.2">
      <c r="A698" s="296"/>
      <c r="B698" s="3" t="s">
        <v>14</v>
      </c>
      <c r="C698" s="2" t="s">
        <v>11</v>
      </c>
      <c r="D698" s="5">
        <v>141</v>
      </c>
      <c r="E698" s="5">
        <v>47</v>
      </c>
      <c r="F698" s="5">
        <v>44</v>
      </c>
      <c r="G698" s="5">
        <v>27</v>
      </c>
      <c r="H698" s="5">
        <v>98</v>
      </c>
      <c r="I698" s="5">
        <v>357</v>
      </c>
      <c r="J698" s="6">
        <v>40034</v>
      </c>
      <c r="K698" s="6">
        <v>13345</v>
      </c>
      <c r="L698" s="6">
        <v>12493</v>
      </c>
      <c r="M698" s="6">
        <v>7666</v>
      </c>
      <c r="N698" s="6">
        <v>27825</v>
      </c>
      <c r="O698" s="6">
        <v>101363</v>
      </c>
    </row>
    <row r="699" spans="1:15" ht="11.25" customHeight="1" x14ac:dyDescent="0.2">
      <c r="A699" s="296"/>
      <c r="B699" s="3" t="s">
        <v>14</v>
      </c>
      <c r="C699" s="2" t="s">
        <v>12</v>
      </c>
      <c r="D699" s="5">
        <v>116</v>
      </c>
      <c r="E699" s="5">
        <v>28</v>
      </c>
      <c r="F699" s="5">
        <v>49</v>
      </c>
      <c r="G699" s="5">
        <v>27</v>
      </c>
      <c r="H699" s="5">
        <v>87</v>
      </c>
      <c r="I699" s="5">
        <v>307</v>
      </c>
      <c r="J699" s="6">
        <v>34707</v>
      </c>
      <c r="K699" s="6">
        <v>8378</v>
      </c>
      <c r="L699" s="6">
        <v>14661</v>
      </c>
      <c r="M699" s="6">
        <v>8078</v>
      </c>
      <c r="N699" s="6">
        <v>26030</v>
      </c>
      <c r="O699" s="6">
        <v>91854</v>
      </c>
    </row>
    <row r="700" spans="1:15" ht="11.25" customHeight="1" x14ac:dyDescent="0.2">
      <c r="A700" s="296"/>
      <c r="B700" s="3" t="s">
        <v>15</v>
      </c>
      <c r="C700" s="2" t="s">
        <v>11</v>
      </c>
      <c r="D700" s="5">
        <v>263</v>
      </c>
      <c r="E700" s="5">
        <v>65</v>
      </c>
      <c r="F700" s="5">
        <v>90</v>
      </c>
      <c r="G700" s="5">
        <v>52</v>
      </c>
      <c r="H700" s="5">
        <v>201</v>
      </c>
      <c r="I700" s="5">
        <v>671</v>
      </c>
      <c r="J700" s="6">
        <v>25659</v>
      </c>
      <c r="K700" s="6">
        <v>6342</v>
      </c>
      <c r="L700" s="6">
        <v>8781</v>
      </c>
      <c r="M700" s="6">
        <v>5073</v>
      </c>
      <c r="N700" s="6">
        <v>19610</v>
      </c>
      <c r="O700" s="6">
        <v>65465</v>
      </c>
    </row>
    <row r="701" spans="1:15" ht="11.25" customHeight="1" x14ac:dyDescent="0.2">
      <c r="A701" s="296"/>
      <c r="B701" s="3" t="s">
        <v>15</v>
      </c>
      <c r="C701" s="2" t="s">
        <v>12</v>
      </c>
      <c r="D701" s="5">
        <v>261</v>
      </c>
      <c r="E701" s="5">
        <v>51</v>
      </c>
      <c r="F701" s="5">
        <v>106</v>
      </c>
      <c r="G701" s="5">
        <v>55</v>
      </c>
      <c r="H701" s="5">
        <v>215</v>
      </c>
      <c r="I701" s="5">
        <v>688</v>
      </c>
      <c r="J701" s="6">
        <v>46366</v>
      </c>
      <c r="K701" s="6">
        <v>9060</v>
      </c>
      <c r="L701" s="6">
        <v>18831</v>
      </c>
      <c r="M701" s="6">
        <v>9771</v>
      </c>
      <c r="N701" s="6">
        <v>38194</v>
      </c>
      <c r="O701" s="6">
        <v>122222</v>
      </c>
    </row>
    <row r="702" spans="1:15" ht="11.25" customHeight="1" x14ac:dyDescent="0.2">
      <c r="A702" s="296"/>
      <c r="B702" s="3" t="s">
        <v>16</v>
      </c>
      <c r="C702" s="2" t="s">
        <v>11</v>
      </c>
      <c r="D702" s="6">
        <v>3194</v>
      </c>
      <c r="E702" s="5">
        <v>750</v>
      </c>
      <c r="F702" s="5">
        <v>610</v>
      </c>
      <c r="G702" s="5">
        <v>361</v>
      </c>
      <c r="H702" s="6">
        <v>1970</v>
      </c>
      <c r="I702" s="6">
        <v>6885</v>
      </c>
      <c r="J702" s="6">
        <v>285389</v>
      </c>
      <c r="K702" s="6">
        <v>67014</v>
      </c>
      <c r="L702" s="6">
        <v>54504</v>
      </c>
      <c r="M702" s="6">
        <v>32256</v>
      </c>
      <c r="N702" s="6">
        <v>176023</v>
      </c>
      <c r="O702" s="6">
        <v>615186</v>
      </c>
    </row>
    <row r="703" spans="1:15" ht="11.25" customHeight="1" x14ac:dyDescent="0.2">
      <c r="A703" s="296"/>
      <c r="B703" s="3" t="s">
        <v>17</v>
      </c>
      <c r="C703" s="2" t="s">
        <v>12</v>
      </c>
      <c r="D703" s="6">
        <v>2184</v>
      </c>
      <c r="E703" s="5">
        <v>424</v>
      </c>
      <c r="F703" s="5">
        <v>283</v>
      </c>
      <c r="G703" s="5">
        <v>233</v>
      </c>
      <c r="H703" s="6">
        <v>1086</v>
      </c>
      <c r="I703" s="6">
        <v>4210</v>
      </c>
      <c r="J703" s="6">
        <v>389546</v>
      </c>
      <c r="K703" s="6">
        <v>75626</v>
      </c>
      <c r="L703" s="6">
        <v>50477</v>
      </c>
      <c r="M703" s="6">
        <v>41559</v>
      </c>
      <c r="N703" s="6">
        <v>193703</v>
      </c>
      <c r="O703" s="6">
        <v>750911</v>
      </c>
    </row>
    <row r="704" spans="1:15" ht="11.25" customHeight="1" x14ac:dyDescent="0.2">
      <c r="A704" s="296"/>
      <c r="B704" s="3" t="s">
        <v>18</v>
      </c>
      <c r="C704" s="2" t="s">
        <v>11</v>
      </c>
      <c r="D704" s="5">
        <v>988</v>
      </c>
      <c r="E704" s="5">
        <v>128</v>
      </c>
      <c r="F704" s="5">
        <v>82</v>
      </c>
      <c r="G704" s="5">
        <v>51</v>
      </c>
      <c r="H704" s="5">
        <v>500</v>
      </c>
      <c r="I704" s="6">
        <v>1749</v>
      </c>
      <c r="J704" s="6">
        <v>157842</v>
      </c>
      <c r="K704" s="6">
        <v>20449</v>
      </c>
      <c r="L704" s="6">
        <v>13100</v>
      </c>
      <c r="M704" s="6">
        <v>8148</v>
      </c>
      <c r="N704" s="6">
        <v>79879</v>
      </c>
      <c r="O704" s="6">
        <v>279418</v>
      </c>
    </row>
    <row r="705" spans="1:15" ht="11.25" customHeight="1" x14ac:dyDescent="0.2">
      <c r="A705" s="296"/>
      <c r="B705" s="3" t="s">
        <v>19</v>
      </c>
      <c r="C705" s="2" t="s">
        <v>12</v>
      </c>
      <c r="D705" s="6">
        <v>2386</v>
      </c>
      <c r="E705" s="5">
        <v>211</v>
      </c>
      <c r="F705" s="5">
        <v>189</v>
      </c>
      <c r="G705" s="5">
        <v>85</v>
      </c>
      <c r="H705" s="6">
        <v>1145</v>
      </c>
      <c r="I705" s="6">
        <v>4016</v>
      </c>
      <c r="J705" s="6">
        <v>472033</v>
      </c>
      <c r="K705" s="6">
        <v>41743</v>
      </c>
      <c r="L705" s="6">
        <v>37391</v>
      </c>
      <c r="M705" s="6">
        <v>16816</v>
      </c>
      <c r="N705" s="6">
        <v>226520</v>
      </c>
      <c r="O705" s="6">
        <v>794503</v>
      </c>
    </row>
    <row r="706" spans="1:15" ht="11.25" customHeight="1" x14ac:dyDescent="0.2">
      <c r="A706" s="297"/>
      <c r="B706" s="298" t="s">
        <v>8</v>
      </c>
      <c r="C706" s="298"/>
      <c r="D706" s="6">
        <v>9533</v>
      </c>
      <c r="E706" s="6">
        <v>1704</v>
      </c>
      <c r="F706" s="6">
        <v>1453</v>
      </c>
      <c r="G706" s="5">
        <v>891</v>
      </c>
      <c r="H706" s="6">
        <v>5302</v>
      </c>
      <c r="I706" s="8">
        <v>18883</v>
      </c>
      <c r="J706" s="6">
        <v>1451576</v>
      </c>
      <c r="K706" s="6">
        <v>241957</v>
      </c>
      <c r="L706" s="6">
        <v>210238</v>
      </c>
      <c r="M706" s="6">
        <v>129367</v>
      </c>
      <c r="N706" s="6">
        <v>787784</v>
      </c>
      <c r="O706" s="10">
        <v>2820922</v>
      </c>
    </row>
    <row r="707" spans="1:15" ht="11.25" customHeight="1" x14ac:dyDescent="0.2">
      <c r="A707" s="295" t="s">
        <v>73</v>
      </c>
      <c r="B707" s="3" t="s">
        <v>10</v>
      </c>
      <c r="C707" s="2" t="s">
        <v>11</v>
      </c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1.25" customHeight="1" x14ac:dyDescent="0.2">
      <c r="A708" s="296"/>
      <c r="B708" s="3" t="s">
        <v>10</v>
      </c>
      <c r="C708" s="2" t="s">
        <v>12</v>
      </c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1.25" customHeight="1" x14ac:dyDescent="0.2">
      <c r="A709" s="296"/>
      <c r="B709" s="3" t="s">
        <v>13</v>
      </c>
      <c r="C709" s="2" t="s">
        <v>11</v>
      </c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1.25" customHeight="1" x14ac:dyDescent="0.2">
      <c r="A710" s="296"/>
      <c r="B710" s="3" t="s">
        <v>13</v>
      </c>
      <c r="C710" s="2" t="s">
        <v>12</v>
      </c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1.25" customHeight="1" x14ac:dyDescent="0.2">
      <c r="A711" s="296"/>
      <c r="B711" s="3" t="s">
        <v>14</v>
      </c>
      <c r="C711" s="2" t="s">
        <v>11</v>
      </c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1.25" customHeight="1" x14ac:dyDescent="0.2">
      <c r="A712" s="296"/>
      <c r="B712" s="3" t="s">
        <v>14</v>
      </c>
      <c r="C712" s="2" t="s">
        <v>12</v>
      </c>
      <c r="D712" s="5">
        <v>1</v>
      </c>
      <c r="E712" s="4"/>
      <c r="F712" s="4"/>
      <c r="G712" s="4"/>
      <c r="H712" s="4"/>
      <c r="I712" s="5">
        <v>1</v>
      </c>
      <c r="J712" s="5">
        <v>299</v>
      </c>
      <c r="K712" s="4"/>
      <c r="L712" s="4"/>
      <c r="M712" s="4"/>
      <c r="N712" s="4"/>
      <c r="O712" s="5">
        <v>299</v>
      </c>
    </row>
    <row r="713" spans="1:15" ht="11.25" customHeight="1" x14ac:dyDescent="0.2">
      <c r="A713" s="296"/>
      <c r="B713" s="3" t="s">
        <v>15</v>
      </c>
      <c r="C713" s="2" t="s">
        <v>11</v>
      </c>
      <c r="D713" s="5">
        <v>30</v>
      </c>
      <c r="E713" s="5">
        <v>138</v>
      </c>
      <c r="F713" s="5">
        <v>6</v>
      </c>
      <c r="G713" s="5">
        <v>9</v>
      </c>
      <c r="H713" s="5">
        <v>40</v>
      </c>
      <c r="I713" s="5">
        <v>223</v>
      </c>
      <c r="J713" s="6">
        <v>2927</v>
      </c>
      <c r="K713" s="6">
        <v>13464</v>
      </c>
      <c r="L713" s="5">
        <v>585</v>
      </c>
      <c r="M713" s="5">
        <v>878</v>
      </c>
      <c r="N713" s="6">
        <v>3902</v>
      </c>
      <c r="O713" s="6">
        <v>21756</v>
      </c>
    </row>
    <row r="714" spans="1:15" ht="11.25" customHeight="1" x14ac:dyDescent="0.2">
      <c r="A714" s="296"/>
      <c r="B714" s="3" t="s">
        <v>15</v>
      </c>
      <c r="C714" s="2" t="s">
        <v>12</v>
      </c>
      <c r="D714" s="5">
        <v>24</v>
      </c>
      <c r="E714" s="5">
        <v>116</v>
      </c>
      <c r="F714" s="5">
        <v>5</v>
      </c>
      <c r="G714" s="5">
        <v>3</v>
      </c>
      <c r="H714" s="5">
        <v>37</v>
      </c>
      <c r="I714" s="5">
        <v>185</v>
      </c>
      <c r="J714" s="6">
        <v>4264</v>
      </c>
      <c r="K714" s="6">
        <v>20607</v>
      </c>
      <c r="L714" s="5">
        <v>888</v>
      </c>
      <c r="M714" s="5">
        <v>533</v>
      </c>
      <c r="N714" s="6">
        <v>6573</v>
      </c>
      <c r="O714" s="6">
        <v>32865</v>
      </c>
    </row>
    <row r="715" spans="1:15" ht="11.25" customHeight="1" x14ac:dyDescent="0.2">
      <c r="A715" s="296"/>
      <c r="B715" s="3" t="s">
        <v>16</v>
      </c>
      <c r="C715" s="2" t="s">
        <v>11</v>
      </c>
      <c r="D715" s="6">
        <v>1544</v>
      </c>
      <c r="E715" s="6">
        <v>4235</v>
      </c>
      <c r="F715" s="5">
        <v>421</v>
      </c>
      <c r="G715" s="5">
        <v>296</v>
      </c>
      <c r="H715" s="6">
        <v>2092</v>
      </c>
      <c r="I715" s="6">
        <v>8588</v>
      </c>
      <c r="J715" s="6">
        <v>137959</v>
      </c>
      <c r="K715" s="6">
        <v>378404</v>
      </c>
      <c r="L715" s="6">
        <v>37617</v>
      </c>
      <c r="M715" s="6">
        <v>26448</v>
      </c>
      <c r="N715" s="6">
        <v>186923</v>
      </c>
      <c r="O715" s="6">
        <v>767351</v>
      </c>
    </row>
    <row r="716" spans="1:15" ht="11.25" customHeight="1" x14ac:dyDescent="0.2">
      <c r="A716" s="296"/>
      <c r="B716" s="3" t="s">
        <v>17</v>
      </c>
      <c r="C716" s="2" t="s">
        <v>12</v>
      </c>
      <c r="D716" s="6">
        <v>1099</v>
      </c>
      <c r="E716" s="6">
        <v>3602</v>
      </c>
      <c r="F716" s="5">
        <v>311</v>
      </c>
      <c r="G716" s="5">
        <v>147</v>
      </c>
      <c r="H716" s="6">
        <v>1910</v>
      </c>
      <c r="I716" s="6">
        <v>7069</v>
      </c>
      <c r="J716" s="6">
        <v>196022</v>
      </c>
      <c r="K716" s="6">
        <v>642466</v>
      </c>
      <c r="L716" s="6">
        <v>55471</v>
      </c>
      <c r="M716" s="6">
        <v>26219</v>
      </c>
      <c r="N716" s="6">
        <v>340674</v>
      </c>
      <c r="O716" s="6">
        <v>1260852</v>
      </c>
    </row>
    <row r="717" spans="1:15" ht="11.25" customHeight="1" x14ac:dyDescent="0.2">
      <c r="A717" s="296"/>
      <c r="B717" s="3" t="s">
        <v>18</v>
      </c>
      <c r="C717" s="2" t="s">
        <v>11</v>
      </c>
      <c r="D717" s="5">
        <v>336</v>
      </c>
      <c r="E717" s="6">
        <v>1113</v>
      </c>
      <c r="F717" s="5">
        <v>71</v>
      </c>
      <c r="G717" s="5">
        <v>80</v>
      </c>
      <c r="H717" s="5">
        <v>563</v>
      </c>
      <c r="I717" s="6">
        <v>2163</v>
      </c>
      <c r="J717" s="6">
        <v>53679</v>
      </c>
      <c r="K717" s="6">
        <v>177811</v>
      </c>
      <c r="L717" s="6">
        <v>11343</v>
      </c>
      <c r="M717" s="6">
        <v>12781</v>
      </c>
      <c r="N717" s="6">
        <v>89944</v>
      </c>
      <c r="O717" s="6">
        <v>345558</v>
      </c>
    </row>
    <row r="718" spans="1:15" ht="11.25" customHeight="1" x14ac:dyDescent="0.2">
      <c r="A718" s="296"/>
      <c r="B718" s="3" t="s">
        <v>19</v>
      </c>
      <c r="C718" s="2" t="s">
        <v>12</v>
      </c>
      <c r="D718" s="5">
        <v>866</v>
      </c>
      <c r="E718" s="6">
        <v>2931</v>
      </c>
      <c r="F718" s="5">
        <v>153</v>
      </c>
      <c r="G718" s="5">
        <v>205</v>
      </c>
      <c r="H718" s="6">
        <v>1465</v>
      </c>
      <c r="I718" s="6">
        <v>5620</v>
      </c>
      <c r="J718" s="6">
        <v>171325</v>
      </c>
      <c r="K718" s="6">
        <v>579852</v>
      </c>
      <c r="L718" s="6">
        <v>30269</v>
      </c>
      <c r="M718" s="6">
        <v>40556</v>
      </c>
      <c r="N718" s="6">
        <v>289827</v>
      </c>
      <c r="O718" s="6">
        <v>1111829</v>
      </c>
    </row>
    <row r="719" spans="1:15" ht="11.25" customHeight="1" x14ac:dyDescent="0.2">
      <c r="A719" s="297"/>
      <c r="B719" s="298" t="s">
        <v>8</v>
      </c>
      <c r="C719" s="298"/>
      <c r="D719" s="6">
        <v>3900</v>
      </c>
      <c r="E719" s="6">
        <v>12135</v>
      </c>
      <c r="F719" s="5">
        <v>967</v>
      </c>
      <c r="G719" s="5">
        <v>740</v>
      </c>
      <c r="H719" s="6">
        <v>6107</v>
      </c>
      <c r="I719" s="8">
        <v>23849</v>
      </c>
      <c r="J719" s="6">
        <v>566475</v>
      </c>
      <c r="K719" s="6">
        <v>1812604</v>
      </c>
      <c r="L719" s="6">
        <v>136173</v>
      </c>
      <c r="M719" s="6">
        <v>107415</v>
      </c>
      <c r="N719" s="6">
        <v>917843</v>
      </c>
      <c r="O719" s="10">
        <v>3540510</v>
      </c>
    </row>
    <row r="720" spans="1:15" ht="11.25" customHeight="1" x14ac:dyDescent="0.2">
      <c r="A720" s="295" t="s">
        <v>74</v>
      </c>
      <c r="B720" s="3" t="s">
        <v>10</v>
      </c>
      <c r="C720" s="2" t="s">
        <v>11</v>
      </c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1.25" customHeight="1" x14ac:dyDescent="0.2">
      <c r="A721" s="296"/>
      <c r="B721" s="3" t="s">
        <v>10</v>
      </c>
      <c r="C721" s="2" t="s">
        <v>12</v>
      </c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1.25" customHeight="1" x14ac:dyDescent="0.2">
      <c r="A722" s="296"/>
      <c r="B722" s="3" t="s">
        <v>13</v>
      </c>
      <c r="C722" s="2" t="s">
        <v>11</v>
      </c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1.25" customHeight="1" x14ac:dyDescent="0.2">
      <c r="A723" s="296"/>
      <c r="B723" s="3" t="s">
        <v>13</v>
      </c>
      <c r="C723" s="2" t="s">
        <v>12</v>
      </c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1.25" customHeight="1" x14ac:dyDescent="0.2">
      <c r="A724" s="296"/>
      <c r="B724" s="3" t="s">
        <v>14</v>
      </c>
      <c r="C724" s="2" t="s">
        <v>11</v>
      </c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1.25" customHeight="1" x14ac:dyDescent="0.2">
      <c r="A725" s="296"/>
      <c r="B725" s="3" t="s">
        <v>14</v>
      </c>
      <c r="C725" s="2" t="s">
        <v>12</v>
      </c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1.25" customHeight="1" x14ac:dyDescent="0.2">
      <c r="A726" s="296"/>
      <c r="B726" s="3" t="s">
        <v>15</v>
      </c>
      <c r="C726" s="2" t="s">
        <v>11</v>
      </c>
      <c r="D726" s="5">
        <v>10</v>
      </c>
      <c r="E726" s="5">
        <v>9</v>
      </c>
      <c r="F726" s="4"/>
      <c r="G726" s="5">
        <v>10</v>
      </c>
      <c r="H726" s="4"/>
      <c r="I726" s="5">
        <v>29</v>
      </c>
      <c r="J726" s="5">
        <v>976</v>
      </c>
      <c r="K726" s="5">
        <v>878</v>
      </c>
      <c r="L726" s="4"/>
      <c r="M726" s="5">
        <v>976</v>
      </c>
      <c r="N726" s="4"/>
      <c r="O726" s="6">
        <v>2830</v>
      </c>
    </row>
    <row r="727" spans="1:15" ht="11.25" customHeight="1" x14ac:dyDescent="0.2">
      <c r="A727" s="296"/>
      <c r="B727" s="3" t="s">
        <v>15</v>
      </c>
      <c r="C727" s="2" t="s">
        <v>12</v>
      </c>
      <c r="D727" s="5">
        <v>8</v>
      </c>
      <c r="E727" s="5">
        <v>12</v>
      </c>
      <c r="F727" s="4"/>
      <c r="G727" s="5">
        <v>12</v>
      </c>
      <c r="H727" s="5">
        <v>1</v>
      </c>
      <c r="I727" s="5">
        <v>33</v>
      </c>
      <c r="J727" s="6">
        <v>1421</v>
      </c>
      <c r="K727" s="6">
        <v>2132</v>
      </c>
      <c r="L727" s="4"/>
      <c r="M727" s="6">
        <v>2132</v>
      </c>
      <c r="N727" s="5">
        <v>178</v>
      </c>
      <c r="O727" s="6">
        <v>5863</v>
      </c>
    </row>
    <row r="728" spans="1:15" ht="11.25" customHeight="1" x14ac:dyDescent="0.2">
      <c r="A728" s="296"/>
      <c r="B728" s="3" t="s">
        <v>16</v>
      </c>
      <c r="C728" s="2" t="s">
        <v>11</v>
      </c>
      <c r="D728" s="5">
        <v>623</v>
      </c>
      <c r="E728" s="5">
        <v>582</v>
      </c>
      <c r="F728" s="5">
        <v>34</v>
      </c>
      <c r="G728" s="6">
        <v>1186</v>
      </c>
      <c r="H728" s="5">
        <v>135</v>
      </c>
      <c r="I728" s="6">
        <v>2560</v>
      </c>
      <c r="J728" s="6">
        <v>55666</v>
      </c>
      <c r="K728" s="6">
        <v>52003</v>
      </c>
      <c r="L728" s="6">
        <v>3038</v>
      </c>
      <c r="M728" s="6">
        <v>105971</v>
      </c>
      <c r="N728" s="6">
        <v>12062</v>
      </c>
      <c r="O728" s="6">
        <v>228740</v>
      </c>
    </row>
    <row r="729" spans="1:15" ht="11.25" customHeight="1" x14ac:dyDescent="0.2">
      <c r="A729" s="296"/>
      <c r="B729" s="3" t="s">
        <v>17</v>
      </c>
      <c r="C729" s="2" t="s">
        <v>12</v>
      </c>
      <c r="D729" s="5">
        <v>342</v>
      </c>
      <c r="E729" s="5">
        <v>337</v>
      </c>
      <c r="F729" s="5">
        <v>14</v>
      </c>
      <c r="G729" s="5">
        <v>603</v>
      </c>
      <c r="H729" s="5">
        <v>58</v>
      </c>
      <c r="I729" s="6">
        <v>1354</v>
      </c>
      <c r="J729" s="6">
        <v>61000</v>
      </c>
      <c r="K729" s="6">
        <v>60109</v>
      </c>
      <c r="L729" s="6">
        <v>2497</v>
      </c>
      <c r="M729" s="6">
        <v>107553</v>
      </c>
      <c r="N729" s="6">
        <v>10345</v>
      </c>
      <c r="O729" s="6">
        <v>241504</v>
      </c>
    </row>
    <row r="730" spans="1:15" ht="11.25" customHeight="1" x14ac:dyDescent="0.2">
      <c r="A730" s="296"/>
      <c r="B730" s="3" t="s">
        <v>18</v>
      </c>
      <c r="C730" s="2" t="s">
        <v>11</v>
      </c>
      <c r="D730" s="5">
        <v>110</v>
      </c>
      <c r="E730" s="5">
        <v>121</v>
      </c>
      <c r="F730" s="5">
        <v>7</v>
      </c>
      <c r="G730" s="5">
        <v>282</v>
      </c>
      <c r="H730" s="5">
        <v>22</v>
      </c>
      <c r="I730" s="5">
        <v>542</v>
      </c>
      <c r="J730" s="6">
        <v>17573</v>
      </c>
      <c r="K730" s="6">
        <v>19331</v>
      </c>
      <c r="L730" s="6">
        <v>1118</v>
      </c>
      <c r="M730" s="6">
        <v>45052</v>
      </c>
      <c r="N730" s="6">
        <v>3515</v>
      </c>
      <c r="O730" s="6">
        <v>86589</v>
      </c>
    </row>
    <row r="731" spans="1:15" ht="11.25" customHeight="1" x14ac:dyDescent="0.2">
      <c r="A731" s="296"/>
      <c r="B731" s="3" t="s">
        <v>19</v>
      </c>
      <c r="C731" s="2" t="s">
        <v>12</v>
      </c>
      <c r="D731" s="5">
        <v>227</v>
      </c>
      <c r="E731" s="5">
        <v>281</v>
      </c>
      <c r="F731" s="5">
        <v>16</v>
      </c>
      <c r="G731" s="5">
        <v>498</v>
      </c>
      <c r="H731" s="5">
        <v>45</v>
      </c>
      <c r="I731" s="6">
        <v>1067</v>
      </c>
      <c r="J731" s="6">
        <v>44908</v>
      </c>
      <c r="K731" s="6">
        <v>55591</v>
      </c>
      <c r="L731" s="6">
        <v>3165</v>
      </c>
      <c r="M731" s="6">
        <v>98521</v>
      </c>
      <c r="N731" s="6">
        <v>8903</v>
      </c>
      <c r="O731" s="6">
        <v>211088</v>
      </c>
    </row>
    <row r="732" spans="1:15" ht="11.25" customHeight="1" x14ac:dyDescent="0.2">
      <c r="A732" s="297"/>
      <c r="B732" s="298" t="s">
        <v>8</v>
      </c>
      <c r="C732" s="298"/>
      <c r="D732" s="6">
        <v>1320</v>
      </c>
      <c r="E732" s="6">
        <v>1342</v>
      </c>
      <c r="F732" s="5">
        <v>71</v>
      </c>
      <c r="G732" s="6">
        <v>2591</v>
      </c>
      <c r="H732" s="5">
        <v>261</v>
      </c>
      <c r="I732" s="8">
        <v>5585</v>
      </c>
      <c r="J732" s="6">
        <v>181544</v>
      </c>
      <c r="K732" s="6">
        <v>190044</v>
      </c>
      <c r="L732" s="6">
        <v>9818</v>
      </c>
      <c r="M732" s="6">
        <v>360205</v>
      </c>
      <c r="N732" s="6">
        <v>35003</v>
      </c>
      <c r="O732" s="10">
        <v>776614</v>
      </c>
    </row>
    <row r="733" spans="1:15" ht="11.25" customHeight="1" x14ac:dyDescent="0.2">
      <c r="A733" s="295" t="s">
        <v>75</v>
      </c>
      <c r="B733" s="3" t="s">
        <v>10</v>
      </c>
      <c r="C733" s="2" t="s">
        <v>11</v>
      </c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1.25" customHeight="1" x14ac:dyDescent="0.2">
      <c r="A734" s="296"/>
      <c r="B734" s="3" t="s">
        <v>10</v>
      </c>
      <c r="C734" s="2" t="s">
        <v>12</v>
      </c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1.25" customHeight="1" x14ac:dyDescent="0.2">
      <c r="A735" s="296"/>
      <c r="B735" s="3" t="s">
        <v>13</v>
      </c>
      <c r="C735" s="2" t="s">
        <v>11</v>
      </c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1.25" customHeight="1" x14ac:dyDescent="0.2">
      <c r="A736" s="296"/>
      <c r="B736" s="3" t="s">
        <v>13</v>
      </c>
      <c r="C736" s="2" t="s">
        <v>12</v>
      </c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1.25" customHeight="1" x14ac:dyDescent="0.2">
      <c r="A737" s="296"/>
      <c r="B737" s="3" t="s">
        <v>14</v>
      </c>
      <c r="C737" s="2" t="s">
        <v>11</v>
      </c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1.25" customHeight="1" x14ac:dyDescent="0.2">
      <c r="A738" s="296"/>
      <c r="B738" s="3" t="s">
        <v>14</v>
      </c>
      <c r="C738" s="2" t="s">
        <v>12</v>
      </c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1.25" customHeight="1" x14ac:dyDescent="0.2">
      <c r="A739" s="296"/>
      <c r="B739" s="3" t="s">
        <v>15</v>
      </c>
      <c r="C739" s="2" t="s">
        <v>11</v>
      </c>
      <c r="D739" s="4"/>
      <c r="E739" s="4"/>
      <c r="F739" s="4"/>
      <c r="G739" s="5">
        <v>10</v>
      </c>
      <c r="H739" s="5">
        <v>2</v>
      </c>
      <c r="I739" s="5">
        <v>12</v>
      </c>
      <c r="J739" s="4"/>
      <c r="K739" s="4"/>
      <c r="L739" s="4"/>
      <c r="M739" s="5">
        <v>976</v>
      </c>
      <c r="N739" s="5">
        <v>195</v>
      </c>
      <c r="O739" s="6">
        <v>1171</v>
      </c>
    </row>
    <row r="740" spans="1:15" ht="11.25" customHeight="1" x14ac:dyDescent="0.2">
      <c r="A740" s="296"/>
      <c r="B740" s="3" t="s">
        <v>15</v>
      </c>
      <c r="C740" s="2" t="s">
        <v>12</v>
      </c>
      <c r="D740" s="4"/>
      <c r="E740" s="4"/>
      <c r="F740" s="4"/>
      <c r="G740" s="5">
        <v>10</v>
      </c>
      <c r="H740" s="5">
        <v>5</v>
      </c>
      <c r="I740" s="5">
        <v>15</v>
      </c>
      <c r="J740" s="4"/>
      <c r="K740" s="4"/>
      <c r="L740" s="4"/>
      <c r="M740" s="6">
        <v>1776</v>
      </c>
      <c r="N740" s="5">
        <v>888</v>
      </c>
      <c r="O740" s="6">
        <v>2664</v>
      </c>
    </row>
    <row r="741" spans="1:15" ht="11.25" customHeight="1" x14ac:dyDescent="0.2">
      <c r="A741" s="296"/>
      <c r="B741" s="3" t="s">
        <v>16</v>
      </c>
      <c r="C741" s="2" t="s">
        <v>11</v>
      </c>
      <c r="D741" s="5">
        <v>2</v>
      </c>
      <c r="E741" s="5">
        <v>7</v>
      </c>
      <c r="F741" s="5">
        <v>12</v>
      </c>
      <c r="G741" s="5">
        <v>816</v>
      </c>
      <c r="H741" s="5">
        <v>716</v>
      </c>
      <c r="I741" s="6">
        <v>1553</v>
      </c>
      <c r="J741" s="5">
        <v>179</v>
      </c>
      <c r="K741" s="5">
        <v>625</v>
      </c>
      <c r="L741" s="6">
        <v>1072</v>
      </c>
      <c r="M741" s="6">
        <v>72911</v>
      </c>
      <c r="N741" s="6">
        <v>63976</v>
      </c>
      <c r="O741" s="6">
        <v>138763</v>
      </c>
    </row>
    <row r="742" spans="1:15" ht="11.25" customHeight="1" x14ac:dyDescent="0.2">
      <c r="A742" s="296"/>
      <c r="B742" s="3" t="s">
        <v>17</v>
      </c>
      <c r="C742" s="2" t="s">
        <v>12</v>
      </c>
      <c r="D742" s="5">
        <v>5</v>
      </c>
      <c r="E742" s="5">
        <v>5</v>
      </c>
      <c r="F742" s="5">
        <v>3</v>
      </c>
      <c r="G742" s="5">
        <v>338</v>
      </c>
      <c r="H742" s="5">
        <v>393</v>
      </c>
      <c r="I742" s="5">
        <v>744</v>
      </c>
      <c r="J742" s="5">
        <v>892</v>
      </c>
      <c r="K742" s="5">
        <v>892</v>
      </c>
      <c r="L742" s="5">
        <v>535</v>
      </c>
      <c r="M742" s="6">
        <v>60287</v>
      </c>
      <c r="N742" s="6">
        <v>70097</v>
      </c>
      <c r="O742" s="6">
        <v>132703</v>
      </c>
    </row>
    <row r="743" spans="1:15" ht="11.25" customHeight="1" x14ac:dyDescent="0.2">
      <c r="A743" s="296"/>
      <c r="B743" s="3" t="s">
        <v>18</v>
      </c>
      <c r="C743" s="2" t="s">
        <v>11</v>
      </c>
      <c r="D743" s="4"/>
      <c r="E743" s="4"/>
      <c r="F743" s="4"/>
      <c r="G743" s="5">
        <v>349</v>
      </c>
      <c r="H743" s="5">
        <v>164</v>
      </c>
      <c r="I743" s="5">
        <v>513</v>
      </c>
      <c r="J743" s="4"/>
      <c r="K743" s="4"/>
      <c r="L743" s="4"/>
      <c r="M743" s="6">
        <v>55756</v>
      </c>
      <c r="N743" s="6">
        <v>26200</v>
      </c>
      <c r="O743" s="6">
        <v>81956</v>
      </c>
    </row>
    <row r="744" spans="1:15" ht="11.25" customHeight="1" x14ac:dyDescent="0.2">
      <c r="A744" s="296"/>
      <c r="B744" s="3" t="s">
        <v>19</v>
      </c>
      <c r="C744" s="2" t="s">
        <v>12</v>
      </c>
      <c r="D744" s="4"/>
      <c r="E744" s="5">
        <v>1</v>
      </c>
      <c r="F744" s="5">
        <v>5</v>
      </c>
      <c r="G744" s="5">
        <v>642</v>
      </c>
      <c r="H744" s="5">
        <v>250</v>
      </c>
      <c r="I744" s="5">
        <v>898</v>
      </c>
      <c r="J744" s="4"/>
      <c r="K744" s="5">
        <v>198</v>
      </c>
      <c r="L744" s="5">
        <v>989</v>
      </c>
      <c r="M744" s="6">
        <v>127010</v>
      </c>
      <c r="N744" s="6">
        <v>49459</v>
      </c>
      <c r="O744" s="6">
        <v>177656</v>
      </c>
    </row>
    <row r="745" spans="1:15" ht="11.25" customHeight="1" x14ac:dyDescent="0.2">
      <c r="A745" s="297"/>
      <c r="B745" s="298" t="s">
        <v>8</v>
      </c>
      <c r="C745" s="298"/>
      <c r="D745" s="5">
        <v>7</v>
      </c>
      <c r="E745" s="5">
        <v>13</v>
      </c>
      <c r="F745" s="5">
        <v>20</v>
      </c>
      <c r="G745" s="6">
        <v>2165</v>
      </c>
      <c r="H745" s="6">
        <v>1530</v>
      </c>
      <c r="I745" s="8">
        <v>3735</v>
      </c>
      <c r="J745" s="6">
        <v>1071</v>
      </c>
      <c r="K745" s="6">
        <v>1715</v>
      </c>
      <c r="L745" s="6">
        <v>2596</v>
      </c>
      <c r="M745" s="6">
        <v>318716</v>
      </c>
      <c r="N745" s="6">
        <v>210815</v>
      </c>
      <c r="O745" s="10">
        <v>534913</v>
      </c>
    </row>
    <row r="746" spans="1:15" ht="11.25" customHeight="1" x14ac:dyDescent="0.2">
      <c r="A746" s="295" t="s">
        <v>76</v>
      </c>
      <c r="B746" s="3" t="s">
        <v>10</v>
      </c>
      <c r="C746" s="2" t="s">
        <v>11</v>
      </c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1.25" customHeight="1" x14ac:dyDescent="0.2">
      <c r="A747" s="296"/>
      <c r="B747" s="3" t="s">
        <v>10</v>
      </c>
      <c r="C747" s="2" t="s">
        <v>12</v>
      </c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1.25" customHeight="1" x14ac:dyDescent="0.2">
      <c r="A748" s="296"/>
      <c r="B748" s="3" t="s">
        <v>13</v>
      </c>
      <c r="C748" s="2" t="s">
        <v>11</v>
      </c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1.25" customHeight="1" x14ac:dyDescent="0.2">
      <c r="A749" s="296"/>
      <c r="B749" s="3" t="s">
        <v>13</v>
      </c>
      <c r="C749" s="2" t="s">
        <v>12</v>
      </c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1.25" customHeight="1" x14ac:dyDescent="0.2">
      <c r="A750" s="296"/>
      <c r="B750" s="3" t="s">
        <v>14</v>
      </c>
      <c r="C750" s="2" t="s">
        <v>11</v>
      </c>
      <c r="D750" s="5">
        <v>14</v>
      </c>
      <c r="E750" s="5">
        <v>8</v>
      </c>
      <c r="F750" s="5">
        <v>5</v>
      </c>
      <c r="G750" s="5">
        <v>2</v>
      </c>
      <c r="H750" s="5">
        <v>5</v>
      </c>
      <c r="I750" s="5">
        <v>34</v>
      </c>
      <c r="J750" s="6">
        <v>3975</v>
      </c>
      <c r="K750" s="6">
        <v>2271</v>
      </c>
      <c r="L750" s="6">
        <v>1420</v>
      </c>
      <c r="M750" s="5">
        <v>568</v>
      </c>
      <c r="N750" s="6">
        <v>1420</v>
      </c>
      <c r="O750" s="6">
        <v>9654</v>
      </c>
    </row>
    <row r="751" spans="1:15" ht="11.25" customHeight="1" x14ac:dyDescent="0.2">
      <c r="A751" s="296"/>
      <c r="B751" s="3" t="s">
        <v>14</v>
      </c>
      <c r="C751" s="2" t="s">
        <v>12</v>
      </c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1.25" customHeight="1" x14ac:dyDescent="0.2">
      <c r="A752" s="296"/>
      <c r="B752" s="3" t="s">
        <v>15</v>
      </c>
      <c r="C752" s="2" t="s">
        <v>11</v>
      </c>
      <c r="D752" s="5">
        <v>8</v>
      </c>
      <c r="E752" s="5">
        <v>2</v>
      </c>
      <c r="F752" s="4"/>
      <c r="G752" s="5">
        <v>3</v>
      </c>
      <c r="H752" s="5">
        <v>3</v>
      </c>
      <c r="I752" s="5">
        <v>16</v>
      </c>
      <c r="J752" s="5">
        <v>780</v>
      </c>
      <c r="K752" s="5">
        <v>195</v>
      </c>
      <c r="L752" s="4"/>
      <c r="M752" s="5">
        <v>293</v>
      </c>
      <c r="N752" s="5">
        <v>293</v>
      </c>
      <c r="O752" s="6">
        <v>1561</v>
      </c>
    </row>
    <row r="753" spans="1:15" ht="11.25" customHeight="1" x14ac:dyDescent="0.2">
      <c r="A753" s="296"/>
      <c r="B753" s="3" t="s">
        <v>15</v>
      </c>
      <c r="C753" s="2" t="s">
        <v>12</v>
      </c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1.25" customHeight="1" x14ac:dyDescent="0.2">
      <c r="A754" s="296"/>
      <c r="B754" s="3" t="s">
        <v>16</v>
      </c>
      <c r="C754" s="2" t="s">
        <v>11</v>
      </c>
      <c r="D754" s="5">
        <v>106</v>
      </c>
      <c r="E754" s="5">
        <v>36</v>
      </c>
      <c r="F754" s="5">
        <v>20</v>
      </c>
      <c r="G754" s="5">
        <v>10</v>
      </c>
      <c r="H754" s="5">
        <v>30</v>
      </c>
      <c r="I754" s="5">
        <v>202</v>
      </c>
      <c r="J754" s="6">
        <v>9471</v>
      </c>
      <c r="K754" s="6">
        <v>3217</v>
      </c>
      <c r="L754" s="6">
        <v>1787</v>
      </c>
      <c r="M754" s="5">
        <v>894</v>
      </c>
      <c r="N754" s="6">
        <v>2681</v>
      </c>
      <c r="O754" s="6">
        <v>18050</v>
      </c>
    </row>
    <row r="755" spans="1:15" ht="11.25" customHeight="1" x14ac:dyDescent="0.2">
      <c r="A755" s="296"/>
      <c r="B755" s="3" t="s">
        <v>17</v>
      </c>
      <c r="C755" s="2" t="s">
        <v>12</v>
      </c>
      <c r="D755" s="5">
        <v>23</v>
      </c>
      <c r="E755" s="5">
        <v>5</v>
      </c>
      <c r="F755" s="5">
        <v>1</v>
      </c>
      <c r="G755" s="5">
        <v>1</v>
      </c>
      <c r="H755" s="5">
        <v>9</v>
      </c>
      <c r="I755" s="5">
        <v>39</v>
      </c>
      <c r="J755" s="6">
        <v>4102</v>
      </c>
      <c r="K755" s="5">
        <v>892</v>
      </c>
      <c r="L755" s="5">
        <v>178</v>
      </c>
      <c r="M755" s="5">
        <v>178</v>
      </c>
      <c r="N755" s="6">
        <v>1605</v>
      </c>
      <c r="O755" s="6">
        <v>6955</v>
      </c>
    </row>
    <row r="756" spans="1:15" ht="11.25" customHeight="1" x14ac:dyDescent="0.2">
      <c r="A756" s="296"/>
      <c r="B756" s="3" t="s">
        <v>18</v>
      </c>
      <c r="C756" s="2" t="s">
        <v>11</v>
      </c>
      <c r="D756" s="5">
        <v>115</v>
      </c>
      <c r="E756" s="5">
        <v>30</v>
      </c>
      <c r="F756" s="5">
        <v>20</v>
      </c>
      <c r="G756" s="5">
        <v>3</v>
      </c>
      <c r="H756" s="5">
        <v>22</v>
      </c>
      <c r="I756" s="5">
        <v>190</v>
      </c>
      <c r="J756" s="6">
        <v>18372</v>
      </c>
      <c r="K756" s="6">
        <v>4793</v>
      </c>
      <c r="L756" s="6">
        <v>3195</v>
      </c>
      <c r="M756" s="5">
        <v>479</v>
      </c>
      <c r="N756" s="6">
        <v>3515</v>
      </c>
      <c r="O756" s="6">
        <v>30354</v>
      </c>
    </row>
    <row r="757" spans="1:15" ht="11.25" customHeight="1" x14ac:dyDescent="0.2">
      <c r="A757" s="296"/>
      <c r="B757" s="3" t="s">
        <v>19</v>
      </c>
      <c r="C757" s="2" t="s">
        <v>12</v>
      </c>
      <c r="D757" s="5">
        <v>26</v>
      </c>
      <c r="E757" s="5">
        <v>10</v>
      </c>
      <c r="F757" s="5">
        <v>4</v>
      </c>
      <c r="G757" s="5">
        <v>3</v>
      </c>
      <c r="H757" s="5">
        <v>13</v>
      </c>
      <c r="I757" s="5">
        <v>56</v>
      </c>
      <c r="J757" s="6">
        <v>5144</v>
      </c>
      <c r="K757" s="6">
        <v>1978</v>
      </c>
      <c r="L757" s="5">
        <v>791</v>
      </c>
      <c r="M757" s="5">
        <v>594</v>
      </c>
      <c r="N757" s="6">
        <v>2572</v>
      </c>
      <c r="O757" s="6">
        <v>11079</v>
      </c>
    </row>
    <row r="758" spans="1:15" ht="11.25" customHeight="1" x14ac:dyDescent="0.2">
      <c r="A758" s="297"/>
      <c r="B758" s="298" t="s">
        <v>8</v>
      </c>
      <c r="C758" s="298"/>
      <c r="D758" s="5">
        <v>292</v>
      </c>
      <c r="E758" s="5">
        <v>91</v>
      </c>
      <c r="F758" s="5">
        <v>50</v>
      </c>
      <c r="G758" s="5">
        <v>22</v>
      </c>
      <c r="H758" s="5">
        <v>82</v>
      </c>
      <c r="I758" s="9">
        <v>537</v>
      </c>
      <c r="J758" s="6">
        <v>41844</v>
      </c>
      <c r="K758" s="6">
        <v>13346</v>
      </c>
      <c r="L758" s="6">
        <v>7371</v>
      </c>
      <c r="M758" s="6">
        <v>3006</v>
      </c>
      <c r="N758" s="6">
        <v>12086</v>
      </c>
      <c r="O758" s="10">
        <v>77653</v>
      </c>
    </row>
    <row r="759" spans="1:15" ht="11.25" customHeight="1" x14ac:dyDescent="0.2">
      <c r="A759" s="295" t="s">
        <v>77</v>
      </c>
      <c r="B759" s="3" t="s">
        <v>10</v>
      </c>
      <c r="C759" s="2" t="s">
        <v>11</v>
      </c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1.25" customHeight="1" x14ac:dyDescent="0.2">
      <c r="A760" s="296"/>
      <c r="B760" s="3" t="s">
        <v>10</v>
      </c>
      <c r="C760" s="2" t="s">
        <v>12</v>
      </c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1.25" customHeight="1" x14ac:dyDescent="0.2">
      <c r="A761" s="296"/>
      <c r="B761" s="3" t="s">
        <v>13</v>
      </c>
      <c r="C761" s="2" t="s">
        <v>11</v>
      </c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1.25" customHeight="1" x14ac:dyDescent="0.2">
      <c r="A762" s="296"/>
      <c r="B762" s="3" t="s">
        <v>13</v>
      </c>
      <c r="C762" s="2" t="s">
        <v>12</v>
      </c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1.25" customHeight="1" x14ac:dyDescent="0.2">
      <c r="A763" s="296"/>
      <c r="B763" s="3" t="s">
        <v>14</v>
      </c>
      <c r="C763" s="2" t="s">
        <v>11</v>
      </c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1.25" customHeight="1" x14ac:dyDescent="0.2">
      <c r="A764" s="296"/>
      <c r="B764" s="3" t="s">
        <v>14</v>
      </c>
      <c r="C764" s="2" t="s">
        <v>12</v>
      </c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1.25" customHeight="1" x14ac:dyDescent="0.2">
      <c r="A765" s="296"/>
      <c r="B765" s="3" t="s">
        <v>15</v>
      </c>
      <c r="C765" s="2" t="s">
        <v>11</v>
      </c>
      <c r="D765" s="5">
        <v>1</v>
      </c>
      <c r="E765" s="5">
        <v>3</v>
      </c>
      <c r="F765" s="5">
        <v>4</v>
      </c>
      <c r="G765" s="5">
        <v>1</v>
      </c>
      <c r="H765" s="5">
        <v>48</v>
      </c>
      <c r="I765" s="5">
        <v>57</v>
      </c>
      <c r="J765" s="5">
        <v>98</v>
      </c>
      <c r="K765" s="5">
        <v>293</v>
      </c>
      <c r="L765" s="5">
        <v>390</v>
      </c>
      <c r="M765" s="5">
        <v>98</v>
      </c>
      <c r="N765" s="6">
        <v>4683</v>
      </c>
      <c r="O765" s="6">
        <v>5562</v>
      </c>
    </row>
    <row r="766" spans="1:15" ht="11.25" customHeight="1" x14ac:dyDescent="0.2">
      <c r="A766" s="296"/>
      <c r="B766" s="3" t="s">
        <v>15</v>
      </c>
      <c r="C766" s="2" t="s">
        <v>12</v>
      </c>
      <c r="D766" s="5">
        <v>2</v>
      </c>
      <c r="E766" s="5">
        <v>2</v>
      </c>
      <c r="F766" s="4"/>
      <c r="G766" s="4"/>
      <c r="H766" s="5">
        <v>1</v>
      </c>
      <c r="I766" s="5">
        <v>5</v>
      </c>
      <c r="J766" s="5">
        <v>355</v>
      </c>
      <c r="K766" s="5">
        <v>355</v>
      </c>
      <c r="L766" s="4"/>
      <c r="M766" s="4"/>
      <c r="N766" s="5">
        <v>178</v>
      </c>
      <c r="O766" s="5">
        <v>888</v>
      </c>
    </row>
    <row r="767" spans="1:15" ht="11.25" customHeight="1" x14ac:dyDescent="0.2">
      <c r="A767" s="296"/>
      <c r="B767" s="3" t="s">
        <v>16</v>
      </c>
      <c r="C767" s="2" t="s">
        <v>11</v>
      </c>
      <c r="D767" s="5">
        <v>355</v>
      </c>
      <c r="E767" s="6">
        <v>1098</v>
      </c>
      <c r="F767" s="5">
        <v>379</v>
      </c>
      <c r="G767" s="5">
        <v>58</v>
      </c>
      <c r="H767" s="6">
        <v>2934</v>
      </c>
      <c r="I767" s="6">
        <v>4824</v>
      </c>
      <c r="J767" s="6">
        <v>31720</v>
      </c>
      <c r="K767" s="6">
        <v>98108</v>
      </c>
      <c r="L767" s="6">
        <v>33864</v>
      </c>
      <c r="M767" s="6">
        <v>5182</v>
      </c>
      <c r="N767" s="6">
        <v>262157</v>
      </c>
      <c r="O767" s="6">
        <v>431031</v>
      </c>
    </row>
    <row r="768" spans="1:15" ht="11.25" customHeight="1" x14ac:dyDescent="0.2">
      <c r="A768" s="296"/>
      <c r="B768" s="3" t="s">
        <v>17</v>
      </c>
      <c r="C768" s="2" t="s">
        <v>12</v>
      </c>
      <c r="D768" s="5">
        <v>279</v>
      </c>
      <c r="E768" s="5">
        <v>160</v>
      </c>
      <c r="F768" s="5">
        <v>46</v>
      </c>
      <c r="G768" s="5">
        <v>88</v>
      </c>
      <c r="H768" s="5">
        <v>162</v>
      </c>
      <c r="I768" s="5">
        <v>735</v>
      </c>
      <c r="J768" s="6">
        <v>49763</v>
      </c>
      <c r="K768" s="6">
        <v>28538</v>
      </c>
      <c r="L768" s="6">
        <v>8205</v>
      </c>
      <c r="M768" s="6">
        <v>15696</v>
      </c>
      <c r="N768" s="6">
        <v>28895</v>
      </c>
      <c r="O768" s="6">
        <v>131097</v>
      </c>
    </row>
    <row r="769" spans="1:15" ht="11.25" customHeight="1" x14ac:dyDescent="0.2">
      <c r="A769" s="296"/>
      <c r="B769" s="3" t="s">
        <v>18</v>
      </c>
      <c r="C769" s="2" t="s">
        <v>11</v>
      </c>
      <c r="D769" s="5">
        <v>34</v>
      </c>
      <c r="E769" s="5">
        <v>42</v>
      </c>
      <c r="F769" s="5">
        <v>12</v>
      </c>
      <c r="G769" s="5">
        <v>3</v>
      </c>
      <c r="H769" s="5">
        <v>130</v>
      </c>
      <c r="I769" s="5">
        <v>221</v>
      </c>
      <c r="J769" s="6">
        <v>5432</v>
      </c>
      <c r="K769" s="6">
        <v>6710</v>
      </c>
      <c r="L769" s="6">
        <v>1917</v>
      </c>
      <c r="M769" s="5">
        <v>479</v>
      </c>
      <c r="N769" s="6">
        <v>20769</v>
      </c>
      <c r="O769" s="6">
        <v>35307</v>
      </c>
    </row>
    <row r="770" spans="1:15" ht="11.25" customHeight="1" x14ac:dyDescent="0.2">
      <c r="A770" s="296"/>
      <c r="B770" s="3" t="s">
        <v>19</v>
      </c>
      <c r="C770" s="2" t="s">
        <v>12</v>
      </c>
      <c r="D770" s="5">
        <v>91</v>
      </c>
      <c r="E770" s="5">
        <v>40</v>
      </c>
      <c r="F770" s="5">
        <v>15</v>
      </c>
      <c r="G770" s="5">
        <v>10</v>
      </c>
      <c r="H770" s="5">
        <v>74</v>
      </c>
      <c r="I770" s="5">
        <v>230</v>
      </c>
      <c r="J770" s="6">
        <v>18003</v>
      </c>
      <c r="K770" s="6">
        <v>7913</v>
      </c>
      <c r="L770" s="6">
        <v>2968</v>
      </c>
      <c r="M770" s="6">
        <v>1978</v>
      </c>
      <c r="N770" s="6">
        <v>14640</v>
      </c>
      <c r="O770" s="6">
        <v>45502</v>
      </c>
    </row>
    <row r="771" spans="1:15" ht="11.25" customHeight="1" x14ac:dyDescent="0.2">
      <c r="A771" s="297"/>
      <c r="B771" s="298" t="s">
        <v>8</v>
      </c>
      <c r="C771" s="298"/>
      <c r="D771" s="5">
        <v>762</v>
      </c>
      <c r="E771" s="6">
        <v>1345</v>
      </c>
      <c r="F771" s="5">
        <v>456</v>
      </c>
      <c r="G771" s="5">
        <v>160</v>
      </c>
      <c r="H771" s="6">
        <v>3349</v>
      </c>
      <c r="I771" s="8">
        <v>6072</v>
      </c>
      <c r="J771" s="6">
        <v>105371</v>
      </c>
      <c r="K771" s="6">
        <v>141917</v>
      </c>
      <c r="L771" s="6">
        <v>47344</v>
      </c>
      <c r="M771" s="6">
        <v>23433</v>
      </c>
      <c r="N771" s="6">
        <v>331322</v>
      </c>
      <c r="O771" s="10">
        <v>649387</v>
      </c>
    </row>
    <row r="772" spans="1:15" ht="11.25" customHeight="1" x14ac:dyDescent="0.2">
      <c r="A772" s="295" t="s">
        <v>78</v>
      </c>
      <c r="B772" s="3" t="s">
        <v>10</v>
      </c>
      <c r="C772" s="2" t="s">
        <v>11</v>
      </c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1.25" customHeight="1" x14ac:dyDescent="0.2">
      <c r="A773" s="296"/>
      <c r="B773" s="3" t="s">
        <v>10</v>
      </c>
      <c r="C773" s="2" t="s">
        <v>12</v>
      </c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1.25" customHeight="1" x14ac:dyDescent="0.2">
      <c r="A774" s="296"/>
      <c r="B774" s="3" t="s">
        <v>13</v>
      </c>
      <c r="C774" s="2" t="s">
        <v>11</v>
      </c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1.25" customHeight="1" x14ac:dyDescent="0.2">
      <c r="A775" s="296"/>
      <c r="B775" s="3" t="s">
        <v>13</v>
      </c>
      <c r="C775" s="2" t="s">
        <v>12</v>
      </c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1.25" customHeight="1" x14ac:dyDescent="0.2">
      <c r="A776" s="296"/>
      <c r="B776" s="3" t="s">
        <v>14</v>
      </c>
      <c r="C776" s="2" t="s">
        <v>11</v>
      </c>
      <c r="D776" s="5">
        <v>44</v>
      </c>
      <c r="E776" s="5">
        <v>14</v>
      </c>
      <c r="F776" s="5">
        <v>2</v>
      </c>
      <c r="G776" s="5">
        <v>10</v>
      </c>
      <c r="H776" s="5">
        <v>10</v>
      </c>
      <c r="I776" s="5">
        <v>80</v>
      </c>
      <c r="J776" s="6">
        <v>12493</v>
      </c>
      <c r="K776" s="6">
        <v>3975</v>
      </c>
      <c r="L776" s="5">
        <v>568</v>
      </c>
      <c r="M776" s="6">
        <v>2839</v>
      </c>
      <c r="N776" s="6">
        <v>2839</v>
      </c>
      <c r="O776" s="6">
        <v>22714</v>
      </c>
    </row>
    <row r="777" spans="1:15" ht="11.25" customHeight="1" x14ac:dyDescent="0.2">
      <c r="A777" s="296"/>
      <c r="B777" s="3" t="s">
        <v>14</v>
      </c>
      <c r="C777" s="2" t="s">
        <v>12</v>
      </c>
      <c r="D777" s="5">
        <v>48</v>
      </c>
      <c r="E777" s="5">
        <v>10</v>
      </c>
      <c r="F777" s="5">
        <v>5</v>
      </c>
      <c r="G777" s="5">
        <v>3</v>
      </c>
      <c r="H777" s="5">
        <v>12</v>
      </c>
      <c r="I777" s="5">
        <v>78</v>
      </c>
      <c r="J777" s="6">
        <v>14362</v>
      </c>
      <c r="K777" s="6">
        <v>2992</v>
      </c>
      <c r="L777" s="6">
        <v>1496</v>
      </c>
      <c r="M777" s="5">
        <v>898</v>
      </c>
      <c r="N777" s="6">
        <v>3590</v>
      </c>
      <c r="O777" s="6">
        <v>23338</v>
      </c>
    </row>
    <row r="778" spans="1:15" ht="11.25" customHeight="1" x14ac:dyDescent="0.2">
      <c r="A778" s="296"/>
      <c r="B778" s="3" t="s">
        <v>15</v>
      </c>
      <c r="C778" s="2" t="s">
        <v>11</v>
      </c>
      <c r="D778" s="5">
        <v>3</v>
      </c>
      <c r="E778" s="4"/>
      <c r="F778" s="4"/>
      <c r="G778" s="4"/>
      <c r="H778" s="5">
        <v>1</v>
      </c>
      <c r="I778" s="5">
        <v>4</v>
      </c>
      <c r="J778" s="5">
        <v>293</v>
      </c>
      <c r="K778" s="4"/>
      <c r="L778" s="4"/>
      <c r="M778" s="4"/>
      <c r="N778" s="5">
        <v>98</v>
      </c>
      <c r="O778" s="5">
        <v>391</v>
      </c>
    </row>
    <row r="779" spans="1:15" ht="11.25" customHeight="1" x14ac:dyDescent="0.2">
      <c r="A779" s="296"/>
      <c r="B779" s="3" t="s">
        <v>15</v>
      </c>
      <c r="C779" s="2" t="s">
        <v>12</v>
      </c>
      <c r="D779" s="5">
        <v>1</v>
      </c>
      <c r="E779" s="5">
        <v>1</v>
      </c>
      <c r="F779" s="5">
        <v>1</v>
      </c>
      <c r="G779" s="4"/>
      <c r="H779" s="4"/>
      <c r="I779" s="5">
        <v>3</v>
      </c>
      <c r="J779" s="5">
        <v>178</v>
      </c>
      <c r="K779" s="5">
        <v>178</v>
      </c>
      <c r="L779" s="5">
        <v>178</v>
      </c>
      <c r="M779" s="4"/>
      <c r="N779" s="4"/>
      <c r="O779" s="5">
        <v>534</v>
      </c>
    </row>
    <row r="780" spans="1:15" ht="11.25" customHeight="1" x14ac:dyDescent="0.2">
      <c r="A780" s="296"/>
      <c r="B780" s="3" t="s">
        <v>16</v>
      </c>
      <c r="C780" s="2" t="s">
        <v>11</v>
      </c>
      <c r="D780" s="5">
        <v>456</v>
      </c>
      <c r="E780" s="5">
        <v>131</v>
      </c>
      <c r="F780" s="5">
        <v>62</v>
      </c>
      <c r="G780" s="5">
        <v>32</v>
      </c>
      <c r="H780" s="5">
        <v>127</v>
      </c>
      <c r="I780" s="5">
        <v>808</v>
      </c>
      <c r="J780" s="6">
        <v>40744</v>
      </c>
      <c r="K780" s="6">
        <v>11705</v>
      </c>
      <c r="L780" s="6">
        <v>5540</v>
      </c>
      <c r="M780" s="6">
        <v>2859</v>
      </c>
      <c r="N780" s="6">
        <v>11348</v>
      </c>
      <c r="O780" s="6">
        <v>72196</v>
      </c>
    </row>
    <row r="781" spans="1:15" ht="11.25" customHeight="1" x14ac:dyDescent="0.2">
      <c r="A781" s="296"/>
      <c r="B781" s="3" t="s">
        <v>17</v>
      </c>
      <c r="C781" s="2" t="s">
        <v>12</v>
      </c>
      <c r="D781" s="5">
        <v>242</v>
      </c>
      <c r="E781" s="5">
        <v>78</v>
      </c>
      <c r="F781" s="5">
        <v>39</v>
      </c>
      <c r="G781" s="5">
        <v>23</v>
      </c>
      <c r="H781" s="5">
        <v>101</v>
      </c>
      <c r="I781" s="5">
        <v>483</v>
      </c>
      <c r="J781" s="6">
        <v>43164</v>
      </c>
      <c r="K781" s="6">
        <v>13912</v>
      </c>
      <c r="L781" s="6">
        <v>6956</v>
      </c>
      <c r="M781" s="6">
        <v>4102</v>
      </c>
      <c r="N781" s="6">
        <v>18015</v>
      </c>
      <c r="O781" s="6">
        <v>86149</v>
      </c>
    </row>
    <row r="782" spans="1:15" ht="11.25" customHeight="1" x14ac:dyDescent="0.2">
      <c r="A782" s="296"/>
      <c r="B782" s="3" t="s">
        <v>18</v>
      </c>
      <c r="C782" s="2" t="s">
        <v>11</v>
      </c>
      <c r="D782" s="5">
        <v>335</v>
      </c>
      <c r="E782" s="5">
        <v>76</v>
      </c>
      <c r="F782" s="5">
        <v>32</v>
      </c>
      <c r="G782" s="5">
        <v>14</v>
      </c>
      <c r="H782" s="5">
        <v>85</v>
      </c>
      <c r="I782" s="5">
        <v>542</v>
      </c>
      <c r="J782" s="6">
        <v>53519</v>
      </c>
      <c r="K782" s="6">
        <v>12142</v>
      </c>
      <c r="L782" s="6">
        <v>5112</v>
      </c>
      <c r="M782" s="6">
        <v>2237</v>
      </c>
      <c r="N782" s="6">
        <v>13579</v>
      </c>
      <c r="O782" s="6">
        <v>86589</v>
      </c>
    </row>
    <row r="783" spans="1:15" ht="11.25" customHeight="1" x14ac:dyDescent="0.2">
      <c r="A783" s="296"/>
      <c r="B783" s="3" t="s">
        <v>19</v>
      </c>
      <c r="C783" s="2" t="s">
        <v>12</v>
      </c>
      <c r="D783" s="5">
        <v>305</v>
      </c>
      <c r="E783" s="5">
        <v>64</v>
      </c>
      <c r="F783" s="5">
        <v>30</v>
      </c>
      <c r="G783" s="5">
        <v>24</v>
      </c>
      <c r="H783" s="5">
        <v>93</v>
      </c>
      <c r="I783" s="5">
        <v>516</v>
      </c>
      <c r="J783" s="6">
        <v>60339</v>
      </c>
      <c r="K783" s="6">
        <v>12661</v>
      </c>
      <c r="L783" s="6">
        <v>5935</v>
      </c>
      <c r="M783" s="6">
        <v>4748</v>
      </c>
      <c r="N783" s="6">
        <v>18399</v>
      </c>
      <c r="O783" s="6">
        <v>102082</v>
      </c>
    </row>
    <row r="784" spans="1:15" ht="11.25" customHeight="1" x14ac:dyDescent="0.2">
      <c r="A784" s="297"/>
      <c r="B784" s="298" t="s">
        <v>8</v>
      </c>
      <c r="C784" s="298"/>
      <c r="D784" s="6">
        <v>1434</v>
      </c>
      <c r="E784" s="5">
        <v>374</v>
      </c>
      <c r="F784" s="5">
        <v>171</v>
      </c>
      <c r="G784" s="5">
        <v>106</v>
      </c>
      <c r="H784" s="5">
        <v>429</v>
      </c>
      <c r="I784" s="8">
        <v>2514</v>
      </c>
      <c r="J784" s="6">
        <v>225092</v>
      </c>
      <c r="K784" s="6">
        <v>57565</v>
      </c>
      <c r="L784" s="6">
        <v>25785</v>
      </c>
      <c r="M784" s="6">
        <v>17683</v>
      </c>
      <c r="N784" s="6">
        <v>67868</v>
      </c>
      <c r="O784" s="10">
        <v>393993</v>
      </c>
    </row>
    <row r="785" spans="1:15" ht="11.25" customHeight="1" x14ac:dyDescent="0.2">
      <c r="A785" s="299" t="s">
        <v>79</v>
      </c>
      <c r="B785" s="11" t="s">
        <v>10</v>
      </c>
      <c r="C785" s="12" t="s">
        <v>11</v>
      </c>
      <c r="D785" s="13">
        <v>3867</v>
      </c>
      <c r="E785" s="13">
        <v>2136</v>
      </c>
      <c r="F785" s="14">
        <v>859</v>
      </c>
      <c r="G785" s="14">
        <v>666</v>
      </c>
      <c r="H785" s="13">
        <v>1909</v>
      </c>
      <c r="I785" s="13">
        <v>9437</v>
      </c>
      <c r="J785" s="13">
        <v>1683499</v>
      </c>
      <c r="K785" s="13">
        <v>932083</v>
      </c>
      <c r="L785" s="13">
        <v>377541</v>
      </c>
      <c r="M785" s="13">
        <v>293251</v>
      </c>
      <c r="N785" s="13">
        <v>837868</v>
      </c>
      <c r="O785" s="13">
        <v>4124242</v>
      </c>
    </row>
    <row r="786" spans="1:15" ht="11.25" customHeight="1" x14ac:dyDescent="0.2">
      <c r="A786" s="300"/>
      <c r="B786" s="11" t="s">
        <v>10</v>
      </c>
      <c r="C786" s="12" t="s">
        <v>12</v>
      </c>
      <c r="D786" s="13">
        <v>3649</v>
      </c>
      <c r="E786" s="13">
        <v>2018</v>
      </c>
      <c r="F786" s="14">
        <v>832</v>
      </c>
      <c r="G786" s="14">
        <v>659</v>
      </c>
      <c r="H786" s="13">
        <v>1804</v>
      </c>
      <c r="I786" s="13">
        <v>8962</v>
      </c>
      <c r="J786" s="13">
        <v>1541340</v>
      </c>
      <c r="K786" s="13">
        <v>854016</v>
      </c>
      <c r="L786" s="13">
        <v>354376</v>
      </c>
      <c r="M786" s="13">
        <v>280984</v>
      </c>
      <c r="N786" s="13">
        <v>767395</v>
      </c>
      <c r="O786" s="13">
        <v>3798111</v>
      </c>
    </row>
    <row r="787" spans="1:15" ht="11.25" customHeight="1" x14ac:dyDescent="0.2">
      <c r="A787" s="300"/>
      <c r="B787" s="11" t="s">
        <v>13</v>
      </c>
      <c r="C787" s="12" t="s">
        <v>11</v>
      </c>
      <c r="D787" s="13">
        <v>21075</v>
      </c>
      <c r="E787" s="13">
        <v>12795</v>
      </c>
      <c r="F787" s="13">
        <v>6575</v>
      </c>
      <c r="G787" s="13">
        <v>5797</v>
      </c>
      <c r="H787" s="13">
        <v>10403</v>
      </c>
      <c r="I787" s="13">
        <v>56645</v>
      </c>
      <c r="J787" s="13">
        <v>9132324</v>
      </c>
      <c r="K787" s="13">
        <v>5569607</v>
      </c>
      <c r="L787" s="13">
        <v>2875729</v>
      </c>
      <c r="M787" s="13">
        <v>2529950</v>
      </c>
      <c r="N787" s="13">
        <v>4549425</v>
      </c>
      <c r="O787" s="13">
        <v>24657035</v>
      </c>
    </row>
    <row r="788" spans="1:15" ht="11.25" customHeight="1" x14ac:dyDescent="0.2">
      <c r="A788" s="300"/>
      <c r="B788" s="11" t="s">
        <v>13</v>
      </c>
      <c r="C788" s="12" t="s">
        <v>12</v>
      </c>
      <c r="D788" s="13">
        <v>19871</v>
      </c>
      <c r="E788" s="13">
        <v>12275</v>
      </c>
      <c r="F788" s="13">
        <v>6309</v>
      </c>
      <c r="G788" s="13">
        <v>5435</v>
      </c>
      <c r="H788" s="13">
        <v>9750</v>
      </c>
      <c r="I788" s="13">
        <v>53640</v>
      </c>
      <c r="J788" s="13">
        <v>8394572</v>
      </c>
      <c r="K788" s="13">
        <v>5210678</v>
      </c>
      <c r="L788" s="13">
        <v>2693486</v>
      </c>
      <c r="M788" s="13">
        <v>2311788</v>
      </c>
      <c r="N788" s="13">
        <v>4156816</v>
      </c>
      <c r="O788" s="13">
        <v>22767340</v>
      </c>
    </row>
    <row r="789" spans="1:15" ht="11.25" customHeight="1" x14ac:dyDescent="0.2">
      <c r="A789" s="300"/>
      <c r="B789" s="11" t="s">
        <v>14</v>
      </c>
      <c r="C789" s="12" t="s">
        <v>11</v>
      </c>
      <c r="D789" s="13">
        <v>50019</v>
      </c>
      <c r="E789" s="13">
        <v>34491</v>
      </c>
      <c r="F789" s="13">
        <v>17274</v>
      </c>
      <c r="G789" s="13">
        <v>21050</v>
      </c>
      <c r="H789" s="13">
        <v>32065</v>
      </c>
      <c r="I789" s="13">
        <v>154899</v>
      </c>
      <c r="J789" s="13">
        <v>14234239</v>
      </c>
      <c r="K789" s="13">
        <v>9879686</v>
      </c>
      <c r="L789" s="13">
        <v>4971670</v>
      </c>
      <c r="M789" s="13">
        <v>6038810</v>
      </c>
      <c r="N789" s="13">
        <v>9197656</v>
      </c>
      <c r="O789" s="13">
        <v>44322061</v>
      </c>
    </row>
    <row r="790" spans="1:15" ht="11.25" customHeight="1" x14ac:dyDescent="0.2">
      <c r="A790" s="300"/>
      <c r="B790" s="11" t="s">
        <v>14</v>
      </c>
      <c r="C790" s="12" t="s">
        <v>12</v>
      </c>
      <c r="D790" s="13">
        <v>47431</v>
      </c>
      <c r="E790" s="13">
        <v>32318</v>
      </c>
      <c r="F790" s="13">
        <v>16322</v>
      </c>
      <c r="G790" s="13">
        <v>19856</v>
      </c>
      <c r="H790" s="13">
        <v>30129</v>
      </c>
      <c r="I790" s="13">
        <v>146056</v>
      </c>
      <c r="J790" s="13">
        <v>14221357</v>
      </c>
      <c r="K790" s="13">
        <v>9753439</v>
      </c>
      <c r="L790" s="13">
        <v>4953779</v>
      </c>
      <c r="M790" s="13">
        <v>6003060</v>
      </c>
      <c r="N790" s="13">
        <v>9104848</v>
      </c>
      <c r="O790" s="13">
        <v>44036483</v>
      </c>
    </row>
    <row r="791" spans="1:15" ht="11.25" customHeight="1" x14ac:dyDescent="0.2">
      <c r="A791" s="300"/>
      <c r="B791" s="11" t="s">
        <v>15</v>
      </c>
      <c r="C791" s="12" t="s">
        <v>11</v>
      </c>
      <c r="D791" s="13">
        <v>8480</v>
      </c>
      <c r="E791" s="13">
        <v>6759</v>
      </c>
      <c r="F791" s="13">
        <v>3247</v>
      </c>
      <c r="G791" s="13">
        <v>4016</v>
      </c>
      <c r="H791" s="13">
        <v>7303</v>
      </c>
      <c r="I791" s="13">
        <v>29805</v>
      </c>
      <c r="J791" s="13">
        <v>828873</v>
      </c>
      <c r="K791" s="13">
        <v>665290</v>
      </c>
      <c r="L791" s="13">
        <v>320980</v>
      </c>
      <c r="M791" s="13">
        <v>395732</v>
      </c>
      <c r="N791" s="13">
        <v>719521</v>
      </c>
      <c r="O791" s="13">
        <v>2930396</v>
      </c>
    </row>
    <row r="792" spans="1:15" ht="11.25" customHeight="1" x14ac:dyDescent="0.2">
      <c r="A792" s="300"/>
      <c r="B792" s="11" t="s">
        <v>15</v>
      </c>
      <c r="C792" s="12" t="s">
        <v>12</v>
      </c>
      <c r="D792" s="13">
        <v>8135</v>
      </c>
      <c r="E792" s="13">
        <v>6225</v>
      </c>
      <c r="F792" s="13">
        <v>2972</v>
      </c>
      <c r="G792" s="13">
        <v>4015</v>
      </c>
      <c r="H792" s="13">
        <v>6760</v>
      </c>
      <c r="I792" s="13">
        <v>28107</v>
      </c>
      <c r="J792" s="13">
        <v>1446919</v>
      </c>
      <c r="K792" s="13">
        <v>1113429</v>
      </c>
      <c r="L792" s="13">
        <v>532853</v>
      </c>
      <c r="M792" s="13">
        <v>718783</v>
      </c>
      <c r="N792" s="13">
        <v>1210149</v>
      </c>
      <c r="O792" s="13">
        <v>5022133</v>
      </c>
    </row>
    <row r="793" spans="1:15" ht="11.25" customHeight="1" x14ac:dyDescent="0.2">
      <c r="A793" s="300"/>
      <c r="B793" s="11" t="s">
        <v>16</v>
      </c>
      <c r="C793" s="12" t="s">
        <v>11</v>
      </c>
      <c r="D793" s="13">
        <v>143137</v>
      </c>
      <c r="E793" s="13">
        <v>109633</v>
      </c>
      <c r="F793" s="13">
        <v>58716</v>
      </c>
      <c r="G793" s="13">
        <v>61799</v>
      </c>
      <c r="H793" s="13">
        <v>117736</v>
      </c>
      <c r="I793" s="13">
        <v>491021</v>
      </c>
      <c r="J793" s="13">
        <v>12826807</v>
      </c>
      <c r="K793" s="13">
        <v>9886025</v>
      </c>
      <c r="L793" s="13">
        <v>5325318</v>
      </c>
      <c r="M793" s="13">
        <v>5596123</v>
      </c>
      <c r="N793" s="13">
        <v>10634369</v>
      </c>
      <c r="O793" s="13">
        <v>44268642</v>
      </c>
    </row>
    <row r="794" spans="1:15" ht="11.25" customHeight="1" x14ac:dyDescent="0.2">
      <c r="A794" s="300"/>
      <c r="B794" s="11" t="s">
        <v>17</v>
      </c>
      <c r="C794" s="12" t="s">
        <v>12</v>
      </c>
      <c r="D794" s="13">
        <v>144622</v>
      </c>
      <c r="E794" s="13">
        <v>101975</v>
      </c>
      <c r="F794" s="13">
        <v>49969</v>
      </c>
      <c r="G794" s="13">
        <v>57144</v>
      </c>
      <c r="H794" s="13">
        <v>109331</v>
      </c>
      <c r="I794" s="13">
        <v>463041</v>
      </c>
      <c r="J794" s="13">
        <v>25851872</v>
      </c>
      <c r="K794" s="13">
        <v>18332718</v>
      </c>
      <c r="L794" s="13">
        <v>9032948</v>
      </c>
      <c r="M794" s="13">
        <v>10309005</v>
      </c>
      <c r="N794" s="13">
        <v>19680591</v>
      </c>
      <c r="O794" s="13">
        <v>83207134</v>
      </c>
    </row>
    <row r="795" spans="1:15" ht="11.25" customHeight="1" x14ac:dyDescent="0.2">
      <c r="A795" s="300"/>
      <c r="B795" s="11" t="s">
        <v>18</v>
      </c>
      <c r="C795" s="12" t="s">
        <v>11</v>
      </c>
      <c r="D795" s="13">
        <v>42250</v>
      </c>
      <c r="E795" s="13">
        <v>33030</v>
      </c>
      <c r="F795" s="13">
        <v>14091</v>
      </c>
      <c r="G795" s="13">
        <v>19115</v>
      </c>
      <c r="H795" s="13">
        <v>33770</v>
      </c>
      <c r="I795" s="13">
        <v>142256</v>
      </c>
      <c r="J795" s="13">
        <v>6766916</v>
      </c>
      <c r="K795" s="13">
        <v>5319097</v>
      </c>
      <c r="L795" s="13">
        <v>2298464</v>
      </c>
      <c r="M795" s="13">
        <v>3097520</v>
      </c>
      <c r="N795" s="13">
        <v>5463117</v>
      </c>
      <c r="O795" s="13">
        <v>22945114</v>
      </c>
    </row>
    <row r="796" spans="1:15" ht="11.25" customHeight="1" x14ac:dyDescent="0.2">
      <c r="A796" s="300"/>
      <c r="B796" s="11" t="s">
        <v>19</v>
      </c>
      <c r="C796" s="12" t="s">
        <v>12</v>
      </c>
      <c r="D796" s="13">
        <v>102879</v>
      </c>
      <c r="E796" s="13">
        <v>80643</v>
      </c>
      <c r="F796" s="13">
        <v>32531</v>
      </c>
      <c r="G796" s="13">
        <v>44993</v>
      </c>
      <c r="H796" s="13">
        <v>80913</v>
      </c>
      <c r="I796" s="13">
        <v>341959</v>
      </c>
      <c r="J796" s="13">
        <v>20399313</v>
      </c>
      <c r="K796" s="13">
        <v>16074357</v>
      </c>
      <c r="L796" s="13">
        <v>6568124</v>
      </c>
      <c r="M796" s="13">
        <v>9023484</v>
      </c>
      <c r="N796" s="13">
        <v>16186357</v>
      </c>
      <c r="O796" s="13">
        <v>68251635</v>
      </c>
    </row>
    <row r="797" spans="1:15" s="1" customFormat="1" ht="11.25" customHeight="1" x14ac:dyDescent="0.2">
      <c r="A797" s="301"/>
      <c r="B797" s="302" t="s">
        <v>8</v>
      </c>
      <c r="C797" s="302"/>
      <c r="D797" s="13">
        <v>595415</v>
      </c>
      <c r="E797" s="13">
        <v>434298</v>
      </c>
      <c r="F797" s="13">
        <v>209697</v>
      </c>
      <c r="G797" s="13">
        <v>244545</v>
      </c>
      <c r="H797" s="13">
        <v>441873</v>
      </c>
      <c r="I797" s="8">
        <v>1925828</v>
      </c>
      <c r="J797" s="13">
        <v>117328031</v>
      </c>
      <c r="K797" s="13">
        <v>83590425</v>
      </c>
      <c r="L797" s="13">
        <v>40305268</v>
      </c>
      <c r="M797" s="13">
        <v>46598490</v>
      </c>
      <c r="N797" s="13">
        <v>82508112</v>
      </c>
      <c r="O797" s="227">
        <v>370330326</v>
      </c>
    </row>
  </sheetData>
  <mergeCells count="128">
    <mergeCell ref="A2:O2"/>
    <mergeCell ref="A3:A4"/>
    <mergeCell ref="B3:C4"/>
    <mergeCell ref="D3:I3"/>
    <mergeCell ref="J3:O3"/>
    <mergeCell ref="A5:A17"/>
    <mergeCell ref="B17:C17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K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</mergeCells>
  <pageMargins left="0.75" right="0.75" top="1" bottom="1" header="0.5" footer="0.5"/>
  <pageSetup paperSize="9" scale="65" orientation="portrait" r:id="rId1"/>
  <rowBreaks count="8" manualBreakCount="8">
    <brk id="95" max="16383" man="1"/>
    <brk id="199" max="16383" man="1"/>
    <brk id="303" max="16383" man="1"/>
    <brk id="407" max="16383" man="1"/>
    <brk id="511" max="16383" man="1"/>
    <brk id="615" max="16383" man="1"/>
    <brk id="719" max="16383" man="1"/>
    <brk id="79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view="pageBreakPreview" zoomScale="89" zoomScaleNormal="100" zoomScaleSheetLayoutView="89" workbookViewId="0">
      <pane xSplit="2" ySplit="4" topLeftCell="E59" activePane="bottomRight" state="frozen"/>
      <selection pane="topRight" activeCell="C1" sqref="C1"/>
      <selection pane="bottomLeft" activeCell="A5" sqref="A5"/>
      <selection pane="bottomRight" activeCell="J71" sqref="J71"/>
    </sheetView>
  </sheetViews>
  <sheetFormatPr defaultRowHeight="12.75" x14ac:dyDescent="0.2"/>
  <cols>
    <col min="2" max="2" width="25.1640625" customWidth="1"/>
    <col min="3" max="4" width="13.83203125" customWidth="1"/>
    <col min="5" max="5" width="12.1640625" customWidth="1"/>
    <col min="6" max="7" width="14.5" customWidth="1"/>
    <col min="8" max="8" width="15" customWidth="1"/>
    <col min="9" max="9" width="17.1640625" customWidth="1"/>
    <col min="10" max="11" width="13.33203125" customWidth="1"/>
    <col min="12" max="12" width="14" customWidth="1"/>
    <col min="13" max="13" width="13.5" customWidth="1"/>
    <col min="14" max="14" width="15" customWidth="1"/>
    <col min="15" max="15" width="13.1640625" customWidth="1"/>
    <col min="18" max="22" width="12.83203125" style="148" customWidth="1"/>
    <col min="23" max="23" width="14.1640625" style="148" customWidth="1"/>
  </cols>
  <sheetData>
    <row r="1" spans="1:23" ht="26.25" customHeight="1" x14ac:dyDescent="0.2">
      <c r="L1" s="310" t="s">
        <v>186</v>
      </c>
      <c r="M1" s="310"/>
      <c r="N1" s="310"/>
      <c r="O1" s="310"/>
    </row>
    <row r="2" spans="1:23" ht="30" customHeight="1" x14ac:dyDescent="0.2">
      <c r="A2" s="317" t="s">
        <v>187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R2" s="146"/>
      <c r="S2" s="146"/>
      <c r="T2" s="146"/>
      <c r="U2" s="146"/>
      <c r="V2" s="146"/>
      <c r="W2" s="146"/>
    </row>
    <row r="3" spans="1:23" ht="26.25" customHeight="1" x14ac:dyDescent="0.2">
      <c r="A3" s="318" t="s">
        <v>109</v>
      </c>
      <c r="B3" s="320" t="s">
        <v>97</v>
      </c>
      <c r="C3" s="311" t="s">
        <v>188</v>
      </c>
      <c r="D3" s="312"/>
      <c r="E3" s="312"/>
      <c r="F3" s="312"/>
      <c r="G3" s="313"/>
      <c r="H3" s="314" t="s">
        <v>95</v>
      </c>
      <c r="I3" s="322" t="s">
        <v>185</v>
      </c>
      <c r="J3" s="311" t="s">
        <v>189</v>
      </c>
      <c r="K3" s="312"/>
      <c r="L3" s="312"/>
      <c r="M3" s="312"/>
      <c r="N3" s="313"/>
      <c r="O3" s="314" t="s">
        <v>95</v>
      </c>
      <c r="R3" s="311" t="s">
        <v>190</v>
      </c>
      <c r="S3" s="312"/>
      <c r="T3" s="312"/>
      <c r="U3" s="312"/>
      <c r="V3" s="313"/>
      <c r="W3" s="314" t="s">
        <v>95</v>
      </c>
    </row>
    <row r="4" spans="1:23" ht="45" customHeight="1" x14ac:dyDescent="0.2">
      <c r="A4" s="319"/>
      <c r="B4" s="321"/>
      <c r="C4" s="149" t="s">
        <v>462</v>
      </c>
      <c r="D4" s="149" t="s">
        <v>463</v>
      </c>
      <c r="E4" s="149" t="s">
        <v>464</v>
      </c>
      <c r="F4" s="149" t="s">
        <v>465</v>
      </c>
      <c r="G4" s="149" t="s">
        <v>179</v>
      </c>
      <c r="H4" s="315"/>
      <c r="I4" s="323"/>
      <c r="J4" s="149" t="s">
        <v>462</v>
      </c>
      <c r="K4" s="149" t="s">
        <v>463</v>
      </c>
      <c r="L4" s="149" t="s">
        <v>464</v>
      </c>
      <c r="M4" s="149" t="s">
        <v>465</v>
      </c>
      <c r="N4" s="149" t="s">
        <v>179</v>
      </c>
      <c r="O4" s="315"/>
      <c r="R4" s="149" t="s">
        <v>175</v>
      </c>
      <c r="S4" s="149" t="s">
        <v>176</v>
      </c>
      <c r="T4" s="149" t="s">
        <v>177</v>
      </c>
      <c r="U4" s="149" t="s">
        <v>178</v>
      </c>
      <c r="V4" s="149" t="s">
        <v>179</v>
      </c>
      <c r="W4" s="315"/>
    </row>
    <row r="5" spans="1:23" ht="25.5" x14ac:dyDescent="0.2">
      <c r="A5" s="127">
        <v>560002</v>
      </c>
      <c r="B5" s="128" t="s">
        <v>9</v>
      </c>
      <c r="C5" s="150">
        <v>222562</v>
      </c>
      <c r="D5" s="150">
        <v>69438</v>
      </c>
      <c r="E5" s="150">
        <v>118452</v>
      </c>
      <c r="F5" s="150">
        <v>10318</v>
      </c>
      <c r="G5" s="150">
        <v>50597</v>
      </c>
      <c r="H5" s="159">
        <v>471367</v>
      </c>
      <c r="I5" s="161">
        <v>65.040000000000006</v>
      </c>
      <c r="J5" s="150">
        <f>C5/100*I5</f>
        <v>144754</v>
      </c>
      <c r="K5" s="150">
        <f>D5/100*I5</f>
        <v>45162</v>
      </c>
      <c r="L5" s="150">
        <f>E5/100*I5</f>
        <v>77041</v>
      </c>
      <c r="M5" s="150">
        <f>F5/100*I5</f>
        <v>6711</v>
      </c>
      <c r="N5" s="150">
        <f>G5/100*I5</f>
        <v>32908</v>
      </c>
      <c r="O5" s="159">
        <f t="shared" ref="O5:O63" si="0">SUM(J5:N5)</f>
        <v>306576</v>
      </c>
      <c r="R5" s="150">
        <f t="shared" ref="R5:W20" si="1">C5-J5</f>
        <v>77808</v>
      </c>
      <c r="S5" s="150">
        <f t="shared" si="1"/>
        <v>24276</v>
      </c>
      <c r="T5" s="150">
        <f t="shared" si="1"/>
        <v>41411</v>
      </c>
      <c r="U5" s="150">
        <f t="shared" si="1"/>
        <v>3607</v>
      </c>
      <c r="V5" s="150">
        <f t="shared" si="1"/>
        <v>17689</v>
      </c>
      <c r="W5" s="154">
        <f t="shared" si="1"/>
        <v>164791</v>
      </c>
    </row>
    <row r="6" spans="1:23" ht="38.25" x14ac:dyDescent="0.2">
      <c r="A6" s="127">
        <v>560014</v>
      </c>
      <c r="B6" s="128" t="s">
        <v>20</v>
      </c>
      <c r="C6" s="150">
        <v>40510</v>
      </c>
      <c r="D6" s="150">
        <v>15018</v>
      </c>
      <c r="E6" s="150">
        <v>10646</v>
      </c>
      <c r="F6" s="150">
        <v>19938</v>
      </c>
      <c r="G6" s="150">
        <v>23373</v>
      </c>
      <c r="H6" s="159">
        <v>109485</v>
      </c>
      <c r="I6" s="161">
        <v>78.900000000000006</v>
      </c>
      <c r="J6" s="150">
        <f t="shared" ref="J6:J64" si="2">C6/100*I6</f>
        <v>31962</v>
      </c>
      <c r="K6" s="150">
        <f t="shared" ref="K6:K64" si="3">D6/100*I6</f>
        <v>11849</v>
      </c>
      <c r="L6" s="150">
        <f t="shared" ref="L6:L64" si="4">E6/100*I6</f>
        <v>8400</v>
      </c>
      <c r="M6" s="150">
        <f t="shared" ref="M6:M64" si="5">F6/100*I6</f>
        <v>15731</v>
      </c>
      <c r="N6" s="150">
        <f t="shared" ref="N6:N64" si="6">G6/100*I6</f>
        <v>18441</v>
      </c>
      <c r="O6" s="159">
        <f t="shared" si="0"/>
        <v>86383</v>
      </c>
      <c r="R6" s="150">
        <f t="shared" si="1"/>
        <v>8548</v>
      </c>
      <c r="S6" s="150">
        <f t="shared" si="1"/>
        <v>3169</v>
      </c>
      <c r="T6" s="150">
        <f t="shared" si="1"/>
        <v>2246</v>
      </c>
      <c r="U6" s="150">
        <f t="shared" si="1"/>
        <v>4207</v>
      </c>
      <c r="V6" s="150">
        <f t="shared" si="1"/>
        <v>4932</v>
      </c>
      <c r="W6" s="154">
        <f t="shared" si="1"/>
        <v>23102</v>
      </c>
    </row>
    <row r="7" spans="1:23" ht="25.5" x14ac:dyDescent="0.2">
      <c r="A7" s="127">
        <v>560017</v>
      </c>
      <c r="B7" s="128" t="s">
        <v>21</v>
      </c>
      <c r="C7" s="150">
        <v>1336906</v>
      </c>
      <c r="D7" s="150">
        <v>117824</v>
      </c>
      <c r="E7" s="150">
        <v>70914</v>
      </c>
      <c r="F7" s="150">
        <v>45753</v>
      </c>
      <c r="G7" s="150">
        <v>211837</v>
      </c>
      <c r="H7" s="159">
        <v>1783234</v>
      </c>
      <c r="I7" s="161">
        <v>81.88</v>
      </c>
      <c r="J7" s="150">
        <f t="shared" si="2"/>
        <v>1094659</v>
      </c>
      <c r="K7" s="150">
        <f t="shared" si="3"/>
        <v>96474</v>
      </c>
      <c r="L7" s="150">
        <f t="shared" si="4"/>
        <v>58064</v>
      </c>
      <c r="M7" s="150">
        <f t="shared" si="5"/>
        <v>37463</v>
      </c>
      <c r="N7" s="150">
        <f t="shared" si="6"/>
        <v>173452</v>
      </c>
      <c r="O7" s="159">
        <f t="shared" si="0"/>
        <v>1460112</v>
      </c>
      <c r="R7" s="150">
        <f t="shared" si="1"/>
        <v>242247</v>
      </c>
      <c r="S7" s="150">
        <f t="shared" si="1"/>
        <v>21350</v>
      </c>
      <c r="T7" s="150">
        <f t="shared" si="1"/>
        <v>12850</v>
      </c>
      <c r="U7" s="150">
        <f t="shared" si="1"/>
        <v>8290</v>
      </c>
      <c r="V7" s="150">
        <f t="shared" si="1"/>
        <v>38385</v>
      </c>
      <c r="W7" s="154">
        <f t="shared" si="1"/>
        <v>323122</v>
      </c>
    </row>
    <row r="8" spans="1:23" ht="25.5" x14ac:dyDescent="0.2">
      <c r="A8" s="127">
        <v>560019</v>
      </c>
      <c r="B8" s="128" t="s">
        <v>22</v>
      </c>
      <c r="C8" s="150">
        <v>1050324</v>
      </c>
      <c r="D8" s="150">
        <v>162457</v>
      </c>
      <c r="E8" s="150">
        <v>130722</v>
      </c>
      <c r="F8" s="150">
        <v>129460</v>
      </c>
      <c r="G8" s="150">
        <v>333392</v>
      </c>
      <c r="H8" s="159">
        <v>1806355</v>
      </c>
      <c r="I8" s="161">
        <v>69.760000000000005</v>
      </c>
      <c r="J8" s="150">
        <f t="shared" si="2"/>
        <v>732706</v>
      </c>
      <c r="K8" s="150">
        <f t="shared" si="3"/>
        <v>113330</v>
      </c>
      <c r="L8" s="150">
        <f t="shared" si="4"/>
        <v>91192</v>
      </c>
      <c r="M8" s="150">
        <f t="shared" si="5"/>
        <v>90311</v>
      </c>
      <c r="N8" s="150">
        <f t="shared" si="6"/>
        <v>232574</v>
      </c>
      <c r="O8" s="159">
        <f t="shared" si="0"/>
        <v>1260113</v>
      </c>
      <c r="R8" s="150">
        <f t="shared" si="1"/>
        <v>317618</v>
      </c>
      <c r="S8" s="150">
        <f t="shared" si="1"/>
        <v>49127</v>
      </c>
      <c r="T8" s="150">
        <f t="shared" si="1"/>
        <v>39530</v>
      </c>
      <c r="U8" s="150">
        <f t="shared" si="1"/>
        <v>39149</v>
      </c>
      <c r="V8" s="150">
        <f t="shared" si="1"/>
        <v>100818</v>
      </c>
      <c r="W8" s="154">
        <f t="shared" si="1"/>
        <v>546242</v>
      </c>
    </row>
    <row r="9" spans="1:23" ht="25.5" x14ac:dyDescent="0.2">
      <c r="A9" s="127">
        <v>560021</v>
      </c>
      <c r="B9" s="128" t="s">
        <v>23</v>
      </c>
      <c r="C9" s="150">
        <v>2154523</v>
      </c>
      <c r="D9" s="150">
        <v>532109</v>
      </c>
      <c r="E9" s="150">
        <v>275893</v>
      </c>
      <c r="F9" s="150">
        <v>75416</v>
      </c>
      <c r="G9" s="150">
        <v>235734</v>
      </c>
      <c r="H9" s="159">
        <v>3273675</v>
      </c>
      <c r="I9" s="161">
        <v>86.92</v>
      </c>
      <c r="J9" s="150">
        <f t="shared" si="2"/>
        <v>1872711</v>
      </c>
      <c r="K9" s="150">
        <f t="shared" si="3"/>
        <v>462509</v>
      </c>
      <c r="L9" s="150">
        <f t="shared" si="4"/>
        <v>239806</v>
      </c>
      <c r="M9" s="150">
        <f t="shared" si="5"/>
        <v>65552</v>
      </c>
      <c r="N9" s="150">
        <f t="shared" si="6"/>
        <v>204900</v>
      </c>
      <c r="O9" s="159">
        <f t="shared" si="0"/>
        <v>2845478</v>
      </c>
      <c r="R9" s="150">
        <f t="shared" si="1"/>
        <v>281812</v>
      </c>
      <c r="S9" s="150">
        <f t="shared" si="1"/>
        <v>69600</v>
      </c>
      <c r="T9" s="150">
        <f t="shared" si="1"/>
        <v>36087</v>
      </c>
      <c r="U9" s="150">
        <f t="shared" si="1"/>
        <v>9864</v>
      </c>
      <c r="V9" s="150">
        <f t="shared" si="1"/>
        <v>30834</v>
      </c>
      <c r="W9" s="154">
        <f t="shared" si="1"/>
        <v>428197</v>
      </c>
    </row>
    <row r="10" spans="1:23" ht="25.5" x14ac:dyDescent="0.2">
      <c r="A10" s="127">
        <v>560022</v>
      </c>
      <c r="B10" s="128" t="s">
        <v>24</v>
      </c>
      <c r="C10" s="150">
        <v>1380778</v>
      </c>
      <c r="D10" s="150">
        <v>318099</v>
      </c>
      <c r="E10" s="150">
        <v>329226</v>
      </c>
      <c r="F10" s="150">
        <v>60023</v>
      </c>
      <c r="G10" s="150">
        <v>384340</v>
      </c>
      <c r="H10" s="159">
        <v>2472466</v>
      </c>
      <c r="I10" s="161">
        <v>81.03</v>
      </c>
      <c r="J10" s="150">
        <f t="shared" si="2"/>
        <v>1118844</v>
      </c>
      <c r="K10" s="150">
        <f t="shared" si="3"/>
        <v>257756</v>
      </c>
      <c r="L10" s="150">
        <f t="shared" si="4"/>
        <v>266772</v>
      </c>
      <c r="M10" s="150">
        <f t="shared" si="5"/>
        <v>48637</v>
      </c>
      <c r="N10" s="150">
        <f t="shared" si="6"/>
        <v>311431</v>
      </c>
      <c r="O10" s="159">
        <f t="shared" si="0"/>
        <v>2003440</v>
      </c>
      <c r="R10" s="150">
        <f t="shared" si="1"/>
        <v>261934</v>
      </c>
      <c r="S10" s="150">
        <f t="shared" si="1"/>
        <v>60343</v>
      </c>
      <c r="T10" s="150">
        <f t="shared" si="1"/>
        <v>62454</v>
      </c>
      <c r="U10" s="150">
        <f t="shared" si="1"/>
        <v>11386</v>
      </c>
      <c r="V10" s="150">
        <f t="shared" si="1"/>
        <v>72909</v>
      </c>
      <c r="W10" s="154">
        <f t="shared" si="1"/>
        <v>469026</v>
      </c>
    </row>
    <row r="11" spans="1:23" ht="25.5" x14ac:dyDescent="0.2">
      <c r="A11" s="127">
        <v>560024</v>
      </c>
      <c r="B11" s="128" t="s">
        <v>25</v>
      </c>
      <c r="C11" s="150">
        <v>1223138</v>
      </c>
      <c r="D11" s="150">
        <v>330621</v>
      </c>
      <c r="E11" s="150">
        <v>136469</v>
      </c>
      <c r="F11" s="150">
        <v>76402</v>
      </c>
      <c r="G11" s="150">
        <v>232241</v>
      </c>
      <c r="H11" s="159">
        <v>1998871</v>
      </c>
      <c r="I11" s="161">
        <v>95.18</v>
      </c>
      <c r="J11" s="150">
        <f t="shared" si="2"/>
        <v>1164183</v>
      </c>
      <c r="K11" s="150">
        <f t="shared" si="3"/>
        <v>314685</v>
      </c>
      <c r="L11" s="150">
        <f t="shared" si="4"/>
        <v>129891</v>
      </c>
      <c r="M11" s="150">
        <f t="shared" si="5"/>
        <v>72719</v>
      </c>
      <c r="N11" s="150">
        <f t="shared" si="6"/>
        <v>221047</v>
      </c>
      <c r="O11" s="159">
        <f t="shared" si="0"/>
        <v>1902525</v>
      </c>
      <c r="R11" s="150">
        <f t="shared" si="1"/>
        <v>58955</v>
      </c>
      <c r="S11" s="150">
        <f t="shared" si="1"/>
        <v>15936</v>
      </c>
      <c r="T11" s="150">
        <f t="shared" si="1"/>
        <v>6578</v>
      </c>
      <c r="U11" s="150">
        <f t="shared" si="1"/>
        <v>3683</v>
      </c>
      <c r="V11" s="150">
        <f t="shared" si="1"/>
        <v>11194</v>
      </c>
      <c r="W11" s="154">
        <f t="shared" si="1"/>
        <v>96346</v>
      </c>
    </row>
    <row r="12" spans="1:23" ht="25.5" x14ac:dyDescent="0.2">
      <c r="A12" s="127">
        <v>560026</v>
      </c>
      <c r="B12" s="128" t="s">
        <v>26</v>
      </c>
      <c r="C12" s="150">
        <v>1819190</v>
      </c>
      <c r="D12" s="150">
        <v>1371804</v>
      </c>
      <c r="E12" s="150">
        <v>547126</v>
      </c>
      <c r="F12" s="150">
        <v>110532</v>
      </c>
      <c r="G12" s="150">
        <v>378814</v>
      </c>
      <c r="H12" s="159">
        <v>4227466</v>
      </c>
      <c r="I12" s="161">
        <v>63.67</v>
      </c>
      <c r="J12" s="150">
        <f t="shared" si="2"/>
        <v>1158278</v>
      </c>
      <c r="K12" s="150">
        <f t="shared" si="3"/>
        <v>873428</v>
      </c>
      <c r="L12" s="150">
        <f t="shared" si="4"/>
        <v>348355</v>
      </c>
      <c r="M12" s="150">
        <f t="shared" si="5"/>
        <v>70376</v>
      </c>
      <c r="N12" s="150">
        <f t="shared" si="6"/>
        <v>241191</v>
      </c>
      <c r="O12" s="159">
        <f t="shared" si="0"/>
        <v>2691628</v>
      </c>
      <c r="R12" s="150">
        <f t="shared" si="1"/>
        <v>660912</v>
      </c>
      <c r="S12" s="150">
        <f t="shared" si="1"/>
        <v>498376</v>
      </c>
      <c r="T12" s="150">
        <f t="shared" si="1"/>
        <v>198771</v>
      </c>
      <c r="U12" s="150">
        <f t="shared" si="1"/>
        <v>40156</v>
      </c>
      <c r="V12" s="150">
        <f t="shared" si="1"/>
        <v>137623</v>
      </c>
      <c r="W12" s="154">
        <f t="shared" si="1"/>
        <v>1535838</v>
      </c>
    </row>
    <row r="13" spans="1:23" x14ac:dyDescent="0.2">
      <c r="A13" s="127">
        <v>560032</v>
      </c>
      <c r="B13" s="128" t="s">
        <v>28</v>
      </c>
      <c r="C13" s="150">
        <v>110491</v>
      </c>
      <c r="D13" s="150">
        <v>365420</v>
      </c>
      <c r="E13" s="150">
        <v>80249</v>
      </c>
      <c r="F13" s="150">
        <v>12110</v>
      </c>
      <c r="G13" s="150">
        <v>185230</v>
      </c>
      <c r="H13" s="159">
        <v>753500</v>
      </c>
      <c r="I13" s="161">
        <v>62.68</v>
      </c>
      <c r="J13" s="150">
        <f t="shared" si="2"/>
        <v>69256</v>
      </c>
      <c r="K13" s="150">
        <f t="shared" si="3"/>
        <v>229045</v>
      </c>
      <c r="L13" s="150">
        <f t="shared" si="4"/>
        <v>50300</v>
      </c>
      <c r="M13" s="150">
        <f t="shared" si="5"/>
        <v>7591</v>
      </c>
      <c r="N13" s="150">
        <f t="shared" si="6"/>
        <v>116102</v>
      </c>
      <c r="O13" s="159">
        <f t="shared" si="0"/>
        <v>472294</v>
      </c>
      <c r="R13" s="150">
        <f t="shared" si="1"/>
        <v>41235</v>
      </c>
      <c r="S13" s="150">
        <f t="shared" si="1"/>
        <v>136375</v>
      </c>
      <c r="T13" s="150">
        <f t="shared" si="1"/>
        <v>29949</v>
      </c>
      <c r="U13" s="150">
        <f t="shared" si="1"/>
        <v>4519</v>
      </c>
      <c r="V13" s="150">
        <f t="shared" si="1"/>
        <v>69128</v>
      </c>
      <c r="W13" s="154">
        <f t="shared" si="1"/>
        <v>281206</v>
      </c>
    </row>
    <row r="14" spans="1:23" x14ac:dyDescent="0.2">
      <c r="A14" s="127">
        <v>560033</v>
      </c>
      <c r="B14" s="128" t="s">
        <v>29</v>
      </c>
      <c r="C14" s="150">
        <v>196954</v>
      </c>
      <c r="D14" s="150">
        <v>376520</v>
      </c>
      <c r="E14" s="150">
        <v>63188</v>
      </c>
      <c r="F14" s="150">
        <v>29019</v>
      </c>
      <c r="G14" s="150">
        <v>195578</v>
      </c>
      <c r="H14" s="159">
        <v>861259</v>
      </c>
      <c r="I14" s="161">
        <v>84.64</v>
      </c>
      <c r="J14" s="150">
        <f t="shared" si="2"/>
        <v>166702</v>
      </c>
      <c r="K14" s="150">
        <f t="shared" si="3"/>
        <v>318687</v>
      </c>
      <c r="L14" s="150">
        <f t="shared" si="4"/>
        <v>53482</v>
      </c>
      <c r="M14" s="150">
        <f t="shared" si="5"/>
        <v>24562</v>
      </c>
      <c r="N14" s="150">
        <f t="shared" si="6"/>
        <v>165537</v>
      </c>
      <c r="O14" s="159">
        <f t="shared" si="0"/>
        <v>728970</v>
      </c>
      <c r="R14" s="150">
        <f t="shared" si="1"/>
        <v>30252</v>
      </c>
      <c r="S14" s="150">
        <f t="shared" si="1"/>
        <v>57833</v>
      </c>
      <c r="T14" s="150">
        <f t="shared" si="1"/>
        <v>9706</v>
      </c>
      <c r="U14" s="150">
        <f t="shared" si="1"/>
        <v>4457</v>
      </c>
      <c r="V14" s="150">
        <f t="shared" si="1"/>
        <v>30041</v>
      </c>
      <c r="W14" s="154">
        <f t="shared" si="1"/>
        <v>132289</v>
      </c>
    </row>
    <row r="15" spans="1:23" x14ac:dyDescent="0.2">
      <c r="A15" s="127">
        <v>560034</v>
      </c>
      <c r="B15" s="128" t="s">
        <v>30</v>
      </c>
      <c r="C15" s="150">
        <v>155468</v>
      </c>
      <c r="D15" s="150">
        <v>715690</v>
      </c>
      <c r="E15" s="150">
        <v>143564</v>
      </c>
      <c r="F15" s="150">
        <v>23696</v>
      </c>
      <c r="G15" s="150">
        <v>309682</v>
      </c>
      <c r="H15" s="159">
        <v>1348100</v>
      </c>
      <c r="I15" s="161">
        <v>78</v>
      </c>
      <c r="J15" s="150">
        <f t="shared" si="2"/>
        <v>121265</v>
      </c>
      <c r="K15" s="150">
        <f t="shared" si="3"/>
        <v>558238</v>
      </c>
      <c r="L15" s="150">
        <f t="shared" si="4"/>
        <v>111980</v>
      </c>
      <c r="M15" s="150">
        <f t="shared" si="5"/>
        <v>18483</v>
      </c>
      <c r="N15" s="150">
        <f t="shared" si="6"/>
        <v>241552</v>
      </c>
      <c r="O15" s="159">
        <f t="shared" si="0"/>
        <v>1051518</v>
      </c>
      <c r="R15" s="150">
        <f t="shared" si="1"/>
        <v>34203</v>
      </c>
      <c r="S15" s="150">
        <f t="shared" si="1"/>
        <v>157452</v>
      </c>
      <c r="T15" s="150">
        <f t="shared" si="1"/>
        <v>31584</v>
      </c>
      <c r="U15" s="150">
        <f t="shared" si="1"/>
        <v>5213</v>
      </c>
      <c r="V15" s="150">
        <f t="shared" si="1"/>
        <v>68130</v>
      </c>
      <c r="W15" s="154">
        <f t="shared" si="1"/>
        <v>296582</v>
      </c>
    </row>
    <row r="16" spans="1:23" x14ac:dyDescent="0.2">
      <c r="A16" s="127">
        <v>560035</v>
      </c>
      <c r="B16" s="128" t="s">
        <v>31</v>
      </c>
      <c r="C16" s="150">
        <v>447043</v>
      </c>
      <c r="D16" s="150">
        <v>924278</v>
      </c>
      <c r="E16" s="150">
        <v>136054</v>
      </c>
      <c r="F16" s="150">
        <v>29592</v>
      </c>
      <c r="G16" s="150">
        <v>420641</v>
      </c>
      <c r="H16" s="159">
        <v>1957608</v>
      </c>
      <c r="I16" s="161">
        <v>84.36</v>
      </c>
      <c r="J16" s="150">
        <f t="shared" si="2"/>
        <v>377125</v>
      </c>
      <c r="K16" s="150">
        <f t="shared" si="3"/>
        <v>779721</v>
      </c>
      <c r="L16" s="150">
        <f t="shared" si="4"/>
        <v>114775</v>
      </c>
      <c r="M16" s="150">
        <f t="shared" si="5"/>
        <v>24964</v>
      </c>
      <c r="N16" s="150">
        <f t="shared" si="6"/>
        <v>354853</v>
      </c>
      <c r="O16" s="159">
        <f t="shared" si="0"/>
        <v>1651438</v>
      </c>
      <c r="R16" s="150">
        <f t="shared" si="1"/>
        <v>69918</v>
      </c>
      <c r="S16" s="150">
        <f t="shared" si="1"/>
        <v>144557</v>
      </c>
      <c r="T16" s="150">
        <f t="shared" si="1"/>
        <v>21279</v>
      </c>
      <c r="U16" s="150">
        <f t="shared" si="1"/>
        <v>4628</v>
      </c>
      <c r="V16" s="150">
        <f t="shared" si="1"/>
        <v>65788</v>
      </c>
      <c r="W16" s="154">
        <f t="shared" si="1"/>
        <v>306170</v>
      </c>
    </row>
    <row r="17" spans="1:23" x14ac:dyDescent="0.2">
      <c r="A17" s="127">
        <v>560036</v>
      </c>
      <c r="B17" s="128" t="s">
        <v>27</v>
      </c>
      <c r="C17" s="150">
        <v>206958</v>
      </c>
      <c r="D17" s="150">
        <v>1069824</v>
      </c>
      <c r="E17" s="150">
        <v>74985</v>
      </c>
      <c r="F17" s="150">
        <v>25972</v>
      </c>
      <c r="G17" s="150">
        <v>416016</v>
      </c>
      <c r="H17" s="159">
        <v>1793755</v>
      </c>
      <c r="I17" s="161">
        <v>77.78</v>
      </c>
      <c r="J17" s="150">
        <f t="shared" si="2"/>
        <v>160972</v>
      </c>
      <c r="K17" s="150">
        <f t="shared" si="3"/>
        <v>832109</v>
      </c>
      <c r="L17" s="150">
        <f t="shared" si="4"/>
        <v>58323</v>
      </c>
      <c r="M17" s="150">
        <f t="shared" si="5"/>
        <v>20201</v>
      </c>
      <c r="N17" s="150">
        <f t="shared" si="6"/>
        <v>323577</v>
      </c>
      <c r="O17" s="159">
        <f t="shared" si="0"/>
        <v>1395182</v>
      </c>
      <c r="R17" s="150">
        <f t="shared" si="1"/>
        <v>45986</v>
      </c>
      <c r="S17" s="150">
        <f t="shared" si="1"/>
        <v>237715</v>
      </c>
      <c r="T17" s="150">
        <f t="shared" si="1"/>
        <v>16662</v>
      </c>
      <c r="U17" s="150">
        <f t="shared" si="1"/>
        <v>5771</v>
      </c>
      <c r="V17" s="150">
        <f t="shared" si="1"/>
        <v>92439</v>
      </c>
      <c r="W17" s="154">
        <f t="shared" si="1"/>
        <v>398573</v>
      </c>
    </row>
    <row r="18" spans="1:23" ht="25.5" x14ac:dyDescent="0.2">
      <c r="A18" s="127">
        <v>560041</v>
      </c>
      <c r="B18" s="128" t="s">
        <v>33</v>
      </c>
      <c r="C18" s="150">
        <v>35126</v>
      </c>
      <c r="D18" s="150">
        <v>639589</v>
      </c>
      <c r="E18" s="150">
        <v>407486</v>
      </c>
      <c r="F18" s="150">
        <v>2290</v>
      </c>
      <c r="G18" s="150">
        <v>209895</v>
      </c>
      <c r="H18" s="159">
        <v>1294386</v>
      </c>
      <c r="I18" s="161">
        <v>76.930000000000007</v>
      </c>
      <c r="J18" s="150">
        <f t="shared" si="2"/>
        <v>27022</v>
      </c>
      <c r="K18" s="150">
        <f t="shared" si="3"/>
        <v>492036</v>
      </c>
      <c r="L18" s="150">
        <f t="shared" si="4"/>
        <v>313479</v>
      </c>
      <c r="M18" s="150">
        <f t="shared" si="5"/>
        <v>1762</v>
      </c>
      <c r="N18" s="150">
        <f t="shared" si="6"/>
        <v>161472</v>
      </c>
      <c r="O18" s="159">
        <f t="shared" si="0"/>
        <v>995771</v>
      </c>
      <c r="R18" s="150">
        <f t="shared" si="1"/>
        <v>8104</v>
      </c>
      <c r="S18" s="150">
        <f t="shared" si="1"/>
        <v>147553</v>
      </c>
      <c r="T18" s="150">
        <f t="shared" si="1"/>
        <v>94007</v>
      </c>
      <c r="U18" s="150">
        <f t="shared" si="1"/>
        <v>528</v>
      </c>
      <c r="V18" s="150">
        <f t="shared" si="1"/>
        <v>48423</v>
      </c>
      <c r="W18" s="154">
        <f t="shared" si="1"/>
        <v>298615</v>
      </c>
    </row>
    <row r="19" spans="1:23" x14ac:dyDescent="0.2">
      <c r="A19" s="127">
        <v>560043</v>
      </c>
      <c r="B19" s="128" t="s">
        <v>34</v>
      </c>
      <c r="C19" s="150">
        <v>965914</v>
      </c>
      <c r="D19" s="150">
        <v>15081</v>
      </c>
      <c r="E19" s="150">
        <v>39572</v>
      </c>
      <c r="F19" s="150">
        <v>1053</v>
      </c>
      <c r="G19" s="150">
        <v>104995</v>
      </c>
      <c r="H19" s="159">
        <v>1126615</v>
      </c>
      <c r="I19" s="161">
        <v>61.18</v>
      </c>
      <c r="J19" s="150">
        <f t="shared" si="2"/>
        <v>590946</v>
      </c>
      <c r="K19" s="150">
        <f t="shared" si="3"/>
        <v>9227</v>
      </c>
      <c r="L19" s="150">
        <f t="shared" si="4"/>
        <v>24210</v>
      </c>
      <c r="M19" s="150">
        <f t="shared" si="5"/>
        <v>644</v>
      </c>
      <c r="N19" s="150">
        <f t="shared" si="6"/>
        <v>64236</v>
      </c>
      <c r="O19" s="159">
        <f t="shared" si="0"/>
        <v>689263</v>
      </c>
      <c r="R19" s="150">
        <f t="shared" si="1"/>
        <v>374968</v>
      </c>
      <c r="S19" s="150">
        <f t="shared" si="1"/>
        <v>5854</v>
      </c>
      <c r="T19" s="150">
        <f t="shared" si="1"/>
        <v>15362</v>
      </c>
      <c r="U19" s="150">
        <f t="shared" si="1"/>
        <v>409</v>
      </c>
      <c r="V19" s="150">
        <f t="shared" si="1"/>
        <v>40759</v>
      </c>
      <c r="W19" s="154">
        <f t="shared" si="1"/>
        <v>437352</v>
      </c>
    </row>
    <row r="20" spans="1:23" x14ac:dyDescent="0.2">
      <c r="A20" s="127">
        <v>560045</v>
      </c>
      <c r="B20" s="128" t="s">
        <v>35</v>
      </c>
      <c r="C20" s="150">
        <v>39052</v>
      </c>
      <c r="D20" s="150">
        <v>384712</v>
      </c>
      <c r="E20" s="150">
        <v>3521</v>
      </c>
      <c r="F20" s="150">
        <v>329816</v>
      </c>
      <c r="G20" s="150">
        <v>85314</v>
      </c>
      <c r="H20" s="159">
        <v>842415</v>
      </c>
      <c r="I20" s="161">
        <v>73.760000000000005</v>
      </c>
      <c r="J20" s="150">
        <f t="shared" si="2"/>
        <v>28805</v>
      </c>
      <c r="K20" s="150">
        <f t="shared" si="3"/>
        <v>283764</v>
      </c>
      <c r="L20" s="150">
        <f t="shared" si="4"/>
        <v>2597</v>
      </c>
      <c r="M20" s="150">
        <f t="shared" si="5"/>
        <v>243272</v>
      </c>
      <c r="N20" s="150">
        <f t="shared" si="6"/>
        <v>62928</v>
      </c>
      <c r="O20" s="159">
        <f t="shared" si="0"/>
        <v>621366</v>
      </c>
      <c r="R20" s="150">
        <f t="shared" si="1"/>
        <v>10247</v>
      </c>
      <c r="S20" s="150">
        <f t="shared" si="1"/>
        <v>100948</v>
      </c>
      <c r="T20" s="150">
        <f t="shared" si="1"/>
        <v>924</v>
      </c>
      <c r="U20" s="150">
        <f t="shared" si="1"/>
        <v>86544</v>
      </c>
      <c r="V20" s="150">
        <f t="shared" si="1"/>
        <v>22386</v>
      </c>
      <c r="W20" s="154">
        <f t="shared" si="1"/>
        <v>221049</v>
      </c>
    </row>
    <row r="21" spans="1:23" ht="25.5" x14ac:dyDescent="0.2">
      <c r="A21" s="127">
        <v>560047</v>
      </c>
      <c r="B21" s="128" t="s">
        <v>36</v>
      </c>
      <c r="C21" s="150">
        <v>99003</v>
      </c>
      <c r="D21" s="150">
        <v>652305</v>
      </c>
      <c r="E21" s="150">
        <v>4045</v>
      </c>
      <c r="F21" s="150">
        <v>699098</v>
      </c>
      <c r="G21" s="150">
        <v>185810</v>
      </c>
      <c r="H21" s="159">
        <v>1640261</v>
      </c>
      <c r="I21" s="161">
        <v>59.92</v>
      </c>
      <c r="J21" s="150">
        <f t="shared" si="2"/>
        <v>59323</v>
      </c>
      <c r="K21" s="150">
        <f t="shared" si="3"/>
        <v>390861</v>
      </c>
      <c r="L21" s="150">
        <f t="shared" si="4"/>
        <v>2424</v>
      </c>
      <c r="M21" s="150">
        <f t="shared" si="5"/>
        <v>418900</v>
      </c>
      <c r="N21" s="150">
        <f t="shared" si="6"/>
        <v>111337</v>
      </c>
      <c r="O21" s="159">
        <f t="shared" si="0"/>
        <v>982845</v>
      </c>
      <c r="R21" s="150">
        <f t="shared" ref="R21:W63" si="7">C21-J21</f>
        <v>39680</v>
      </c>
      <c r="S21" s="150">
        <f t="shared" si="7"/>
        <v>261444</v>
      </c>
      <c r="T21" s="150">
        <f t="shared" si="7"/>
        <v>1621</v>
      </c>
      <c r="U21" s="150">
        <f t="shared" si="7"/>
        <v>280198</v>
      </c>
      <c r="V21" s="150">
        <f t="shared" si="7"/>
        <v>74473</v>
      </c>
      <c r="W21" s="154">
        <f t="shared" si="7"/>
        <v>657416</v>
      </c>
    </row>
    <row r="22" spans="1:23" x14ac:dyDescent="0.2">
      <c r="A22" s="127">
        <v>560052</v>
      </c>
      <c r="B22" s="128" t="s">
        <v>38</v>
      </c>
      <c r="C22" s="150">
        <v>1640</v>
      </c>
      <c r="D22" s="150">
        <v>4410</v>
      </c>
      <c r="E22" s="150">
        <v>3881</v>
      </c>
      <c r="F22" s="150">
        <v>559272</v>
      </c>
      <c r="G22" s="150">
        <v>311086</v>
      </c>
      <c r="H22" s="159">
        <v>880289</v>
      </c>
      <c r="I22" s="161">
        <v>72.95</v>
      </c>
      <c r="J22" s="150">
        <f t="shared" si="2"/>
        <v>1196</v>
      </c>
      <c r="K22" s="150">
        <f t="shared" si="3"/>
        <v>3217</v>
      </c>
      <c r="L22" s="150">
        <f t="shared" si="4"/>
        <v>2831</v>
      </c>
      <c r="M22" s="150">
        <f t="shared" si="5"/>
        <v>407989</v>
      </c>
      <c r="N22" s="150">
        <f t="shared" si="6"/>
        <v>226937</v>
      </c>
      <c r="O22" s="159">
        <f t="shared" si="0"/>
        <v>642170</v>
      </c>
      <c r="R22" s="150">
        <f t="shared" si="7"/>
        <v>444</v>
      </c>
      <c r="S22" s="150">
        <f t="shared" si="7"/>
        <v>1193</v>
      </c>
      <c r="T22" s="150">
        <f t="shared" si="7"/>
        <v>1050</v>
      </c>
      <c r="U22" s="150">
        <f t="shared" si="7"/>
        <v>151283</v>
      </c>
      <c r="V22" s="150">
        <f t="shared" si="7"/>
        <v>84149</v>
      </c>
      <c r="W22" s="154">
        <f t="shared" si="7"/>
        <v>238119</v>
      </c>
    </row>
    <row r="23" spans="1:23" x14ac:dyDescent="0.2">
      <c r="A23" s="127">
        <v>560053</v>
      </c>
      <c r="B23" s="128" t="s">
        <v>39</v>
      </c>
      <c r="C23" s="150">
        <v>8028</v>
      </c>
      <c r="D23" s="150">
        <v>629620</v>
      </c>
      <c r="E23" s="150">
        <v>2270</v>
      </c>
      <c r="F23" s="150">
        <v>1103</v>
      </c>
      <c r="G23" s="150">
        <v>56580</v>
      </c>
      <c r="H23" s="159">
        <v>697601</v>
      </c>
      <c r="I23" s="161">
        <v>71.33</v>
      </c>
      <c r="J23" s="150">
        <f t="shared" si="2"/>
        <v>5726</v>
      </c>
      <c r="K23" s="150">
        <f t="shared" si="3"/>
        <v>449108</v>
      </c>
      <c r="L23" s="150">
        <f t="shared" si="4"/>
        <v>1619</v>
      </c>
      <c r="M23" s="150">
        <f t="shared" si="5"/>
        <v>787</v>
      </c>
      <c r="N23" s="150">
        <f t="shared" si="6"/>
        <v>40359</v>
      </c>
      <c r="O23" s="159">
        <f t="shared" si="0"/>
        <v>497599</v>
      </c>
      <c r="R23" s="150">
        <f t="shared" si="7"/>
        <v>2302</v>
      </c>
      <c r="S23" s="150">
        <f t="shared" si="7"/>
        <v>180512</v>
      </c>
      <c r="T23" s="150">
        <f t="shared" si="7"/>
        <v>651</v>
      </c>
      <c r="U23" s="150">
        <f t="shared" si="7"/>
        <v>316</v>
      </c>
      <c r="V23" s="150">
        <f t="shared" si="7"/>
        <v>16221</v>
      </c>
      <c r="W23" s="154">
        <f t="shared" si="7"/>
        <v>200002</v>
      </c>
    </row>
    <row r="24" spans="1:23" x14ac:dyDescent="0.2">
      <c r="A24" s="127">
        <v>560054</v>
      </c>
      <c r="B24" s="128" t="s">
        <v>40</v>
      </c>
      <c r="C24" s="150">
        <v>11193</v>
      </c>
      <c r="D24" s="150">
        <v>12575</v>
      </c>
      <c r="E24" s="150">
        <v>321538</v>
      </c>
      <c r="F24" s="150">
        <v>44240</v>
      </c>
      <c r="G24" s="150">
        <v>381205</v>
      </c>
      <c r="H24" s="159">
        <v>770751</v>
      </c>
      <c r="I24" s="161">
        <v>66.78</v>
      </c>
      <c r="J24" s="150">
        <f t="shared" si="2"/>
        <v>7475</v>
      </c>
      <c r="K24" s="150">
        <f t="shared" si="3"/>
        <v>8398</v>
      </c>
      <c r="L24" s="150">
        <f t="shared" si="4"/>
        <v>214723</v>
      </c>
      <c r="M24" s="150">
        <f t="shared" si="5"/>
        <v>29543</v>
      </c>
      <c r="N24" s="150">
        <f t="shared" si="6"/>
        <v>254569</v>
      </c>
      <c r="O24" s="159">
        <f t="shared" si="0"/>
        <v>514708</v>
      </c>
      <c r="R24" s="150">
        <f t="shared" si="7"/>
        <v>3718</v>
      </c>
      <c r="S24" s="150">
        <f t="shared" si="7"/>
        <v>4177</v>
      </c>
      <c r="T24" s="150">
        <f t="shared" si="7"/>
        <v>106815</v>
      </c>
      <c r="U24" s="150">
        <f t="shared" si="7"/>
        <v>14697</v>
      </c>
      <c r="V24" s="150">
        <f t="shared" si="7"/>
        <v>126636</v>
      </c>
      <c r="W24" s="154">
        <f t="shared" si="7"/>
        <v>256043</v>
      </c>
    </row>
    <row r="25" spans="1:23" ht="25.5" x14ac:dyDescent="0.2">
      <c r="A25" s="127">
        <v>560055</v>
      </c>
      <c r="B25" s="128" t="s">
        <v>41</v>
      </c>
      <c r="C25" s="150">
        <v>12828</v>
      </c>
      <c r="D25" s="150">
        <v>6095</v>
      </c>
      <c r="E25" s="150">
        <v>170110</v>
      </c>
      <c r="F25" s="150">
        <v>4115</v>
      </c>
      <c r="G25" s="150">
        <v>391004</v>
      </c>
      <c r="H25" s="159">
        <v>584152</v>
      </c>
      <c r="I25" s="161">
        <v>54.34</v>
      </c>
      <c r="J25" s="150">
        <f t="shared" si="2"/>
        <v>6971</v>
      </c>
      <c r="K25" s="150">
        <f t="shared" si="3"/>
        <v>3312</v>
      </c>
      <c r="L25" s="150">
        <f t="shared" si="4"/>
        <v>92438</v>
      </c>
      <c r="M25" s="150">
        <f t="shared" si="5"/>
        <v>2236</v>
      </c>
      <c r="N25" s="150">
        <f t="shared" si="6"/>
        <v>212472</v>
      </c>
      <c r="O25" s="159">
        <f t="shared" si="0"/>
        <v>317429</v>
      </c>
      <c r="R25" s="150">
        <f t="shared" si="7"/>
        <v>5857</v>
      </c>
      <c r="S25" s="150">
        <f t="shared" si="7"/>
        <v>2783</v>
      </c>
      <c r="T25" s="150">
        <f t="shared" si="7"/>
        <v>77672</v>
      </c>
      <c r="U25" s="150">
        <f t="shared" si="7"/>
        <v>1879</v>
      </c>
      <c r="V25" s="150">
        <f t="shared" si="7"/>
        <v>178532</v>
      </c>
      <c r="W25" s="154">
        <f t="shared" si="7"/>
        <v>266723</v>
      </c>
    </row>
    <row r="26" spans="1:23" x14ac:dyDescent="0.2">
      <c r="A26" s="127">
        <v>560056</v>
      </c>
      <c r="B26" s="128" t="s">
        <v>42</v>
      </c>
      <c r="C26" s="150">
        <v>2292</v>
      </c>
      <c r="D26" s="150">
        <v>5073</v>
      </c>
      <c r="E26" s="150">
        <v>1152</v>
      </c>
      <c r="F26" s="150">
        <v>525643</v>
      </c>
      <c r="G26" s="150">
        <v>158334</v>
      </c>
      <c r="H26" s="159">
        <v>692494</v>
      </c>
      <c r="I26" s="161">
        <v>74.05</v>
      </c>
      <c r="J26" s="150">
        <f t="shared" si="2"/>
        <v>1697</v>
      </c>
      <c r="K26" s="150">
        <f t="shared" si="3"/>
        <v>3757</v>
      </c>
      <c r="L26" s="150">
        <f t="shared" si="4"/>
        <v>853</v>
      </c>
      <c r="M26" s="150">
        <f t="shared" si="5"/>
        <v>389239</v>
      </c>
      <c r="N26" s="150">
        <f t="shared" si="6"/>
        <v>117246</v>
      </c>
      <c r="O26" s="159">
        <f t="shared" si="0"/>
        <v>512792</v>
      </c>
      <c r="R26" s="150">
        <f t="shared" si="7"/>
        <v>595</v>
      </c>
      <c r="S26" s="150">
        <f t="shared" si="7"/>
        <v>1316</v>
      </c>
      <c r="T26" s="150">
        <f t="shared" si="7"/>
        <v>299</v>
      </c>
      <c r="U26" s="150">
        <f t="shared" si="7"/>
        <v>136404</v>
      </c>
      <c r="V26" s="150">
        <f t="shared" si="7"/>
        <v>41088</v>
      </c>
      <c r="W26" s="154">
        <f t="shared" si="7"/>
        <v>179702</v>
      </c>
    </row>
    <row r="27" spans="1:23" x14ac:dyDescent="0.2">
      <c r="A27" s="127">
        <v>560057</v>
      </c>
      <c r="B27" s="128" t="s">
        <v>43</v>
      </c>
      <c r="C27" s="150">
        <v>457110</v>
      </c>
      <c r="D27" s="150">
        <v>7160</v>
      </c>
      <c r="E27" s="150">
        <v>6679</v>
      </c>
      <c r="F27" s="150">
        <v>1900</v>
      </c>
      <c r="G27" s="150">
        <v>9817</v>
      </c>
      <c r="H27" s="159">
        <v>482666</v>
      </c>
      <c r="I27" s="161">
        <v>80.31</v>
      </c>
      <c r="J27" s="150">
        <f t="shared" si="2"/>
        <v>367105</v>
      </c>
      <c r="K27" s="150">
        <f t="shared" si="3"/>
        <v>5750</v>
      </c>
      <c r="L27" s="150">
        <f t="shared" si="4"/>
        <v>5364</v>
      </c>
      <c r="M27" s="150">
        <f t="shared" si="5"/>
        <v>1526</v>
      </c>
      <c r="N27" s="150">
        <f t="shared" si="6"/>
        <v>7884</v>
      </c>
      <c r="O27" s="159">
        <f t="shared" si="0"/>
        <v>387629</v>
      </c>
      <c r="R27" s="150">
        <f t="shared" si="7"/>
        <v>90005</v>
      </c>
      <c r="S27" s="150">
        <f t="shared" si="7"/>
        <v>1410</v>
      </c>
      <c r="T27" s="150">
        <f t="shared" si="7"/>
        <v>1315</v>
      </c>
      <c r="U27" s="150">
        <f t="shared" si="7"/>
        <v>374</v>
      </c>
      <c r="V27" s="150">
        <f t="shared" si="7"/>
        <v>1933</v>
      </c>
      <c r="W27" s="154">
        <f t="shared" si="7"/>
        <v>95037</v>
      </c>
    </row>
    <row r="28" spans="1:23" x14ac:dyDescent="0.2">
      <c r="A28" s="127">
        <v>560058</v>
      </c>
      <c r="B28" s="128" t="s">
        <v>44</v>
      </c>
      <c r="C28" s="150">
        <v>1090837</v>
      </c>
      <c r="D28" s="150">
        <v>34637</v>
      </c>
      <c r="E28" s="150">
        <v>65583</v>
      </c>
      <c r="F28" s="150">
        <v>1981</v>
      </c>
      <c r="G28" s="150">
        <v>211848</v>
      </c>
      <c r="H28" s="159">
        <v>1404886</v>
      </c>
      <c r="I28" s="161">
        <v>76.77</v>
      </c>
      <c r="J28" s="150">
        <f t="shared" si="2"/>
        <v>837436</v>
      </c>
      <c r="K28" s="150">
        <f t="shared" si="3"/>
        <v>26591</v>
      </c>
      <c r="L28" s="150">
        <f t="shared" si="4"/>
        <v>50348</v>
      </c>
      <c r="M28" s="150">
        <f t="shared" si="5"/>
        <v>1521</v>
      </c>
      <c r="N28" s="150">
        <f t="shared" si="6"/>
        <v>162636</v>
      </c>
      <c r="O28" s="159">
        <f t="shared" si="0"/>
        <v>1078532</v>
      </c>
      <c r="R28" s="150">
        <f t="shared" si="7"/>
        <v>253401</v>
      </c>
      <c r="S28" s="150">
        <f t="shared" si="7"/>
        <v>8046</v>
      </c>
      <c r="T28" s="150">
        <f t="shared" si="7"/>
        <v>15235</v>
      </c>
      <c r="U28" s="150">
        <f t="shared" si="7"/>
        <v>460</v>
      </c>
      <c r="V28" s="150">
        <f t="shared" si="7"/>
        <v>49212</v>
      </c>
      <c r="W28" s="154">
        <f t="shared" si="7"/>
        <v>326354</v>
      </c>
    </row>
    <row r="29" spans="1:23" x14ac:dyDescent="0.2">
      <c r="A29" s="127">
        <v>560059</v>
      </c>
      <c r="B29" s="128" t="s">
        <v>45</v>
      </c>
      <c r="C29" s="150">
        <v>8283</v>
      </c>
      <c r="D29" s="150">
        <v>9334</v>
      </c>
      <c r="E29" s="150">
        <v>1200</v>
      </c>
      <c r="F29" s="150">
        <v>271913</v>
      </c>
      <c r="G29" s="150">
        <v>204749</v>
      </c>
      <c r="H29" s="159">
        <v>495479</v>
      </c>
      <c r="I29" s="161">
        <v>72.33</v>
      </c>
      <c r="J29" s="150">
        <f t="shared" si="2"/>
        <v>5991</v>
      </c>
      <c r="K29" s="150">
        <f t="shared" si="3"/>
        <v>6751</v>
      </c>
      <c r="L29" s="150">
        <f t="shared" si="4"/>
        <v>868</v>
      </c>
      <c r="M29" s="150">
        <f t="shared" si="5"/>
        <v>196675</v>
      </c>
      <c r="N29" s="150">
        <f t="shared" si="6"/>
        <v>148095</v>
      </c>
      <c r="O29" s="159">
        <f t="shared" si="0"/>
        <v>358380</v>
      </c>
      <c r="R29" s="150">
        <f t="shared" si="7"/>
        <v>2292</v>
      </c>
      <c r="S29" s="150">
        <f t="shared" si="7"/>
        <v>2583</v>
      </c>
      <c r="T29" s="150">
        <f t="shared" si="7"/>
        <v>332</v>
      </c>
      <c r="U29" s="150">
        <f t="shared" si="7"/>
        <v>75238</v>
      </c>
      <c r="V29" s="150">
        <f t="shared" si="7"/>
        <v>56654</v>
      </c>
      <c r="W29" s="154">
        <f t="shared" si="7"/>
        <v>137099</v>
      </c>
    </row>
    <row r="30" spans="1:23" x14ac:dyDescent="0.2">
      <c r="A30" s="127">
        <v>560060</v>
      </c>
      <c r="B30" s="128" t="s">
        <v>46</v>
      </c>
      <c r="C30" s="150">
        <v>10832</v>
      </c>
      <c r="D30" s="150">
        <v>481628</v>
      </c>
      <c r="E30" s="150">
        <v>3685</v>
      </c>
      <c r="F30" s="150">
        <v>1138</v>
      </c>
      <c r="G30" s="150">
        <v>90603</v>
      </c>
      <c r="H30" s="159">
        <v>587886</v>
      </c>
      <c r="I30" s="161">
        <v>73.150000000000006</v>
      </c>
      <c r="J30" s="150">
        <f t="shared" si="2"/>
        <v>7924</v>
      </c>
      <c r="K30" s="150">
        <f t="shared" si="3"/>
        <v>352311</v>
      </c>
      <c r="L30" s="150">
        <f t="shared" si="4"/>
        <v>2696</v>
      </c>
      <c r="M30" s="150">
        <f t="shared" si="5"/>
        <v>832</v>
      </c>
      <c r="N30" s="150">
        <f t="shared" si="6"/>
        <v>66276</v>
      </c>
      <c r="O30" s="159">
        <f t="shared" si="0"/>
        <v>430039</v>
      </c>
      <c r="R30" s="150">
        <f t="shared" si="7"/>
        <v>2908</v>
      </c>
      <c r="S30" s="150">
        <f t="shared" si="7"/>
        <v>129317</v>
      </c>
      <c r="T30" s="150">
        <f t="shared" si="7"/>
        <v>989</v>
      </c>
      <c r="U30" s="150">
        <f t="shared" si="7"/>
        <v>306</v>
      </c>
      <c r="V30" s="150">
        <f t="shared" si="7"/>
        <v>24327</v>
      </c>
      <c r="W30" s="154">
        <f t="shared" si="7"/>
        <v>157847</v>
      </c>
    </row>
    <row r="31" spans="1:23" x14ac:dyDescent="0.2">
      <c r="A31" s="127">
        <v>560061</v>
      </c>
      <c r="B31" s="128" t="s">
        <v>47</v>
      </c>
      <c r="C31" s="150">
        <v>17632</v>
      </c>
      <c r="D31" s="150">
        <v>8407</v>
      </c>
      <c r="E31" s="150">
        <v>407558</v>
      </c>
      <c r="F31" s="150">
        <v>5203</v>
      </c>
      <c r="G31" s="150">
        <v>455497</v>
      </c>
      <c r="H31" s="159">
        <v>894297</v>
      </c>
      <c r="I31" s="161">
        <v>59.03</v>
      </c>
      <c r="J31" s="150">
        <f t="shared" si="2"/>
        <v>10408</v>
      </c>
      <c r="K31" s="150">
        <f t="shared" si="3"/>
        <v>4963</v>
      </c>
      <c r="L31" s="150">
        <f t="shared" si="4"/>
        <v>240581</v>
      </c>
      <c r="M31" s="150">
        <f t="shared" si="5"/>
        <v>3071</v>
      </c>
      <c r="N31" s="150">
        <f t="shared" si="6"/>
        <v>268880</v>
      </c>
      <c r="O31" s="159">
        <f t="shared" si="0"/>
        <v>527903</v>
      </c>
      <c r="R31" s="150">
        <f t="shared" si="7"/>
        <v>7224</v>
      </c>
      <c r="S31" s="150">
        <f t="shared" si="7"/>
        <v>3444</v>
      </c>
      <c r="T31" s="150">
        <f t="shared" si="7"/>
        <v>166977</v>
      </c>
      <c r="U31" s="150">
        <f t="shared" si="7"/>
        <v>2132</v>
      </c>
      <c r="V31" s="150">
        <f t="shared" si="7"/>
        <v>186617</v>
      </c>
      <c r="W31" s="154">
        <f t="shared" si="7"/>
        <v>366394</v>
      </c>
    </row>
    <row r="32" spans="1:23" x14ac:dyDescent="0.2">
      <c r="A32" s="127">
        <v>560062</v>
      </c>
      <c r="B32" s="128" t="s">
        <v>48</v>
      </c>
      <c r="C32" s="150">
        <v>17652</v>
      </c>
      <c r="D32" s="150">
        <v>601564</v>
      </c>
      <c r="E32" s="150">
        <v>6655</v>
      </c>
      <c r="F32" s="150">
        <v>1000</v>
      </c>
      <c r="G32" s="150">
        <v>63759</v>
      </c>
      <c r="H32" s="159">
        <v>690630</v>
      </c>
      <c r="I32" s="161">
        <v>63.63</v>
      </c>
      <c r="J32" s="150">
        <f t="shared" si="2"/>
        <v>11232</v>
      </c>
      <c r="K32" s="150">
        <f t="shared" si="3"/>
        <v>382775</v>
      </c>
      <c r="L32" s="150">
        <f t="shared" si="4"/>
        <v>4235</v>
      </c>
      <c r="M32" s="150">
        <f t="shared" si="5"/>
        <v>636</v>
      </c>
      <c r="N32" s="150">
        <f t="shared" si="6"/>
        <v>40570</v>
      </c>
      <c r="O32" s="159">
        <f t="shared" si="0"/>
        <v>439448</v>
      </c>
      <c r="R32" s="150">
        <f t="shared" si="7"/>
        <v>6420</v>
      </c>
      <c r="S32" s="150">
        <f t="shared" si="7"/>
        <v>218789</v>
      </c>
      <c r="T32" s="150">
        <f t="shared" si="7"/>
        <v>2420</v>
      </c>
      <c r="U32" s="150">
        <f t="shared" si="7"/>
        <v>364</v>
      </c>
      <c r="V32" s="150">
        <f t="shared" si="7"/>
        <v>23189</v>
      </c>
      <c r="W32" s="154">
        <f t="shared" si="7"/>
        <v>251182</v>
      </c>
    </row>
    <row r="33" spans="1:23" ht="25.5" x14ac:dyDescent="0.2">
      <c r="A33" s="127">
        <v>560063</v>
      </c>
      <c r="B33" s="128" t="s">
        <v>49</v>
      </c>
      <c r="C33" s="150">
        <v>3225</v>
      </c>
      <c r="D33" s="150">
        <v>3132</v>
      </c>
      <c r="E33" s="150">
        <v>1646</v>
      </c>
      <c r="F33" s="150">
        <v>356977</v>
      </c>
      <c r="G33" s="150">
        <v>332949</v>
      </c>
      <c r="H33" s="159">
        <v>697929</v>
      </c>
      <c r="I33" s="161">
        <v>56.12</v>
      </c>
      <c r="J33" s="150">
        <f t="shared" si="2"/>
        <v>1810</v>
      </c>
      <c r="K33" s="150">
        <f t="shared" si="3"/>
        <v>1758</v>
      </c>
      <c r="L33" s="150">
        <f t="shared" si="4"/>
        <v>924</v>
      </c>
      <c r="M33" s="150">
        <f t="shared" si="5"/>
        <v>200335</v>
      </c>
      <c r="N33" s="150">
        <f t="shared" si="6"/>
        <v>186851</v>
      </c>
      <c r="O33" s="159">
        <f t="shared" si="0"/>
        <v>391678</v>
      </c>
      <c r="R33" s="150">
        <f t="shared" si="7"/>
        <v>1415</v>
      </c>
      <c r="S33" s="150">
        <f t="shared" si="7"/>
        <v>1374</v>
      </c>
      <c r="T33" s="150">
        <f t="shared" si="7"/>
        <v>722</v>
      </c>
      <c r="U33" s="150">
        <f t="shared" si="7"/>
        <v>156642</v>
      </c>
      <c r="V33" s="150">
        <f t="shared" si="7"/>
        <v>146098</v>
      </c>
      <c r="W33" s="154">
        <f t="shared" si="7"/>
        <v>306251</v>
      </c>
    </row>
    <row r="34" spans="1:23" x14ac:dyDescent="0.2">
      <c r="A34" s="127">
        <v>560064</v>
      </c>
      <c r="B34" s="128" t="s">
        <v>50</v>
      </c>
      <c r="C34" s="150">
        <v>435732</v>
      </c>
      <c r="D34" s="150">
        <v>10729</v>
      </c>
      <c r="E34" s="150">
        <v>5493</v>
      </c>
      <c r="F34" s="150">
        <v>1230</v>
      </c>
      <c r="G34" s="150">
        <v>490548</v>
      </c>
      <c r="H34" s="159">
        <v>943732</v>
      </c>
      <c r="I34" s="161">
        <v>91.28</v>
      </c>
      <c r="J34" s="150">
        <f t="shared" si="2"/>
        <v>397736</v>
      </c>
      <c r="K34" s="150">
        <f t="shared" si="3"/>
        <v>9793</v>
      </c>
      <c r="L34" s="150">
        <f t="shared" si="4"/>
        <v>5014</v>
      </c>
      <c r="M34" s="150">
        <f t="shared" si="5"/>
        <v>1123</v>
      </c>
      <c r="N34" s="150">
        <f t="shared" si="6"/>
        <v>447772</v>
      </c>
      <c r="O34" s="159">
        <f t="shared" si="0"/>
        <v>861438</v>
      </c>
      <c r="R34" s="150">
        <f t="shared" si="7"/>
        <v>37996</v>
      </c>
      <c r="S34" s="150">
        <f t="shared" si="7"/>
        <v>936</v>
      </c>
      <c r="T34" s="150">
        <f t="shared" si="7"/>
        <v>479</v>
      </c>
      <c r="U34" s="150">
        <f t="shared" si="7"/>
        <v>107</v>
      </c>
      <c r="V34" s="150">
        <f t="shared" si="7"/>
        <v>42776</v>
      </c>
      <c r="W34" s="154">
        <f t="shared" si="7"/>
        <v>82294</v>
      </c>
    </row>
    <row r="35" spans="1:23" x14ac:dyDescent="0.2">
      <c r="A35" s="127">
        <v>560065</v>
      </c>
      <c r="B35" s="128" t="s">
        <v>51</v>
      </c>
      <c r="C35" s="150">
        <v>8411</v>
      </c>
      <c r="D35" s="150">
        <v>25696</v>
      </c>
      <c r="E35" s="150">
        <v>1203</v>
      </c>
      <c r="F35" s="150">
        <v>276653</v>
      </c>
      <c r="G35" s="150">
        <v>158790</v>
      </c>
      <c r="H35" s="159">
        <v>470753</v>
      </c>
      <c r="I35" s="161">
        <v>74.77</v>
      </c>
      <c r="J35" s="150">
        <f t="shared" si="2"/>
        <v>6289</v>
      </c>
      <c r="K35" s="150">
        <f t="shared" si="3"/>
        <v>19213</v>
      </c>
      <c r="L35" s="150">
        <f t="shared" si="4"/>
        <v>899</v>
      </c>
      <c r="M35" s="150">
        <f t="shared" si="5"/>
        <v>206853</v>
      </c>
      <c r="N35" s="150">
        <f t="shared" si="6"/>
        <v>118727</v>
      </c>
      <c r="O35" s="159">
        <f t="shared" si="0"/>
        <v>351981</v>
      </c>
      <c r="R35" s="150">
        <f t="shared" si="7"/>
        <v>2122</v>
      </c>
      <c r="S35" s="150">
        <f t="shared" si="7"/>
        <v>6483</v>
      </c>
      <c r="T35" s="150">
        <f t="shared" si="7"/>
        <v>304</v>
      </c>
      <c r="U35" s="150">
        <f t="shared" si="7"/>
        <v>69800</v>
      </c>
      <c r="V35" s="150">
        <f t="shared" si="7"/>
        <v>40063</v>
      </c>
      <c r="W35" s="154">
        <f t="shared" si="7"/>
        <v>118772</v>
      </c>
    </row>
    <row r="36" spans="1:23" x14ac:dyDescent="0.2">
      <c r="A36" s="127">
        <v>560066</v>
      </c>
      <c r="B36" s="128" t="s">
        <v>52</v>
      </c>
      <c r="C36" s="150">
        <v>1843</v>
      </c>
      <c r="D36" s="150">
        <v>9534</v>
      </c>
      <c r="E36" s="150">
        <v>431856</v>
      </c>
      <c r="F36" s="150">
        <v>3734</v>
      </c>
      <c r="G36" s="150">
        <v>5159</v>
      </c>
      <c r="H36" s="159">
        <v>452126</v>
      </c>
      <c r="I36" s="161">
        <v>63.31</v>
      </c>
      <c r="J36" s="150">
        <f t="shared" si="2"/>
        <v>1167</v>
      </c>
      <c r="K36" s="150">
        <f t="shared" si="3"/>
        <v>6036</v>
      </c>
      <c r="L36" s="150">
        <f t="shared" si="4"/>
        <v>273408</v>
      </c>
      <c r="M36" s="150">
        <f t="shared" si="5"/>
        <v>2364</v>
      </c>
      <c r="N36" s="150">
        <f t="shared" si="6"/>
        <v>3266</v>
      </c>
      <c r="O36" s="159">
        <f t="shared" si="0"/>
        <v>286241</v>
      </c>
      <c r="R36" s="150">
        <f t="shared" si="7"/>
        <v>676</v>
      </c>
      <c r="S36" s="150">
        <f t="shared" si="7"/>
        <v>3498</v>
      </c>
      <c r="T36" s="150">
        <f t="shared" si="7"/>
        <v>158448</v>
      </c>
      <c r="U36" s="150">
        <f t="shared" si="7"/>
        <v>1370</v>
      </c>
      <c r="V36" s="150">
        <f t="shared" si="7"/>
        <v>1893</v>
      </c>
      <c r="W36" s="154">
        <f t="shared" si="7"/>
        <v>165885</v>
      </c>
    </row>
    <row r="37" spans="1:23" x14ac:dyDescent="0.2">
      <c r="A37" s="127">
        <v>560067</v>
      </c>
      <c r="B37" s="128" t="s">
        <v>53</v>
      </c>
      <c r="C37" s="150">
        <v>17506</v>
      </c>
      <c r="D37" s="150">
        <v>927547</v>
      </c>
      <c r="E37" s="150">
        <v>11385</v>
      </c>
      <c r="F37" s="150">
        <v>1310</v>
      </c>
      <c r="G37" s="150">
        <v>352861</v>
      </c>
      <c r="H37" s="159">
        <v>1310609</v>
      </c>
      <c r="I37" s="161">
        <v>54.14</v>
      </c>
      <c r="J37" s="150">
        <f t="shared" si="2"/>
        <v>9478</v>
      </c>
      <c r="K37" s="150">
        <f t="shared" si="3"/>
        <v>502174</v>
      </c>
      <c r="L37" s="150">
        <f t="shared" si="4"/>
        <v>6164</v>
      </c>
      <c r="M37" s="150">
        <f t="shared" si="5"/>
        <v>709</v>
      </c>
      <c r="N37" s="150">
        <f t="shared" si="6"/>
        <v>191039</v>
      </c>
      <c r="O37" s="159">
        <f t="shared" si="0"/>
        <v>709564</v>
      </c>
      <c r="R37" s="150">
        <f t="shared" si="7"/>
        <v>8028</v>
      </c>
      <c r="S37" s="150">
        <f t="shared" si="7"/>
        <v>425373</v>
      </c>
      <c r="T37" s="150">
        <f t="shared" si="7"/>
        <v>5221</v>
      </c>
      <c r="U37" s="150">
        <f t="shared" si="7"/>
        <v>601</v>
      </c>
      <c r="V37" s="150">
        <f t="shared" si="7"/>
        <v>161822</v>
      </c>
      <c r="W37" s="154">
        <f t="shared" si="7"/>
        <v>601045</v>
      </c>
    </row>
    <row r="38" spans="1:23" ht="25.5" x14ac:dyDescent="0.2">
      <c r="A38" s="127">
        <v>560068</v>
      </c>
      <c r="B38" s="128" t="s">
        <v>54</v>
      </c>
      <c r="C38" s="150">
        <v>22782</v>
      </c>
      <c r="D38" s="150">
        <v>10612</v>
      </c>
      <c r="E38" s="150">
        <v>20041</v>
      </c>
      <c r="F38" s="150">
        <v>565631</v>
      </c>
      <c r="G38" s="150">
        <v>822952</v>
      </c>
      <c r="H38" s="159">
        <v>1442018</v>
      </c>
      <c r="I38" s="161">
        <v>68.81</v>
      </c>
      <c r="J38" s="150">
        <f t="shared" si="2"/>
        <v>15676</v>
      </c>
      <c r="K38" s="150">
        <f t="shared" si="3"/>
        <v>7302</v>
      </c>
      <c r="L38" s="150">
        <f t="shared" si="4"/>
        <v>13790</v>
      </c>
      <c r="M38" s="150">
        <f t="shared" si="5"/>
        <v>389211</v>
      </c>
      <c r="N38" s="150">
        <f t="shared" si="6"/>
        <v>566273</v>
      </c>
      <c r="O38" s="159">
        <f t="shared" si="0"/>
        <v>992252</v>
      </c>
      <c r="R38" s="150">
        <f t="shared" si="7"/>
        <v>7106</v>
      </c>
      <c r="S38" s="150">
        <f t="shared" si="7"/>
        <v>3310</v>
      </c>
      <c r="T38" s="150">
        <f t="shared" si="7"/>
        <v>6251</v>
      </c>
      <c r="U38" s="150">
        <f t="shared" si="7"/>
        <v>176420</v>
      </c>
      <c r="V38" s="150">
        <f t="shared" si="7"/>
        <v>256679</v>
      </c>
      <c r="W38" s="154">
        <f t="shared" si="7"/>
        <v>449766</v>
      </c>
    </row>
    <row r="39" spans="1:23" x14ac:dyDescent="0.2">
      <c r="A39" s="127">
        <v>560069</v>
      </c>
      <c r="B39" s="128" t="s">
        <v>55</v>
      </c>
      <c r="C39" s="150">
        <v>544314</v>
      </c>
      <c r="D39" s="150">
        <v>7152</v>
      </c>
      <c r="E39" s="150">
        <v>10331</v>
      </c>
      <c r="F39" s="150">
        <v>2915</v>
      </c>
      <c r="G39" s="150">
        <v>78571</v>
      </c>
      <c r="H39" s="159">
        <v>643283</v>
      </c>
      <c r="I39" s="161">
        <v>72.599999999999994</v>
      </c>
      <c r="J39" s="150">
        <f t="shared" si="2"/>
        <v>395172</v>
      </c>
      <c r="K39" s="150">
        <f t="shared" si="3"/>
        <v>5192</v>
      </c>
      <c r="L39" s="150">
        <f t="shared" si="4"/>
        <v>7500</v>
      </c>
      <c r="M39" s="150">
        <f t="shared" si="5"/>
        <v>2116</v>
      </c>
      <c r="N39" s="150">
        <f t="shared" si="6"/>
        <v>57043</v>
      </c>
      <c r="O39" s="159">
        <f t="shared" si="0"/>
        <v>467023</v>
      </c>
      <c r="R39" s="150">
        <f t="shared" si="7"/>
        <v>149142</v>
      </c>
      <c r="S39" s="150">
        <f t="shared" si="7"/>
        <v>1960</v>
      </c>
      <c r="T39" s="150">
        <f t="shared" si="7"/>
        <v>2831</v>
      </c>
      <c r="U39" s="150">
        <f t="shared" si="7"/>
        <v>799</v>
      </c>
      <c r="V39" s="150">
        <f t="shared" si="7"/>
        <v>21528</v>
      </c>
      <c r="W39" s="154">
        <f t="shared" si="7"/>
        <v>176260</v>
      </c>
    </row>
    <row r="40" spans="1:23" x14ac:dyDescent="0.2">
      <c r="A40" s="127">
        <v>560070</v>
      </c>
      <c r="B40" s="128" t="s">
        <v>56</v>
      </c>
      <c r="C40" s="150">
        <v>585178</v>
      </c>
      <c r="D40" s="150">
        <v>111231</v>
      </c>
      <c r="E40" s="150">
        <v>825148</v>
      </c>
      <c r="F40" s="150">
        <v>44929</v>
      </c>
      <c r="G40" s="150">
        <v>556532</v>
      </c>
      <c r="H40" s="159">
        <v>2123018</v>
      </c>
      <c r="I40" s="161">
        <v>82.38</v>
      </c>
      <c r="J40" s="150">
        <f t="shared" si="2"/>
        <v>482070</v>
      </c>
      <c r="K40" s="150">
        <f t="shared" si="3"/>
        <v>91632</v>
      </c>
      <c r="L40" s="150">
        <f t="shared" si="4"/>
        <v>679757</v>
      </c>
      <c r="M40" s="150">
        <f t="shared" si="5"/>
        <v>37013</v>
      </c>
      <c r="N40" s="150">
        <f t="shared" si="6"/>
        <v>458471</v>
      </c>
      <c r="O40" s="159">
        <f t="shared" si="0"/>
        <v>1748943</v>
      </c>
      <c r="R40" s="150">
        <f t="shared" si="7"/>
        <v>103108</v>
      </c>
      <c r="S40" s="150">
        <f t="shared" si="7"/>
        <v>19599</v>
      </c>
      <c r="T40" s="150">
        <f t="shared" si="7"/>
        <v>145391</v>
      </c>
      <c r="U40" s="150">
        <f t="shared" si="7"/>
        <v>7916</v>
      </c>
      <c r="V40" s="150">
        <f t="shared" si="7"/>
        <v>98061</v>
      </c>
      <c r="W40" s="154">
        <f t="shared" si="7"/>
        <v>374075</v>
      </c>
    </row>
    <row r="41" spans="1:23" x14ac:dyDescent="0.2">
      <c r="A41" s="127">
        <v>560071</v>
      </c>
      <c r="B41" s="128" t="s">
        <v>57</v>
      </c>
      <c r="C41" s="150">
        <v>5674</v>
      </c>
      <c r="D41" s="150">
        <v>7865</v>
      </c>
      <c r="E41" s="150">
        <v>1939</v>
      </c>
      <c r="F41" s="150">
        <v>121062</v>
      </c>
      <c r="G41" s="150">
        <v>651503</v>
      </c>
      <c r="H41" s="159">
        <v>788043</v>
      </c>
      <c r="I41" s="161">
        <v>70.47</v>
      </c>
      <c r="J41" s="150">
        <f t="shared" si="2"/>
        <v>3998</v>
      </c>
      <c r="K41" s="150">
        <f t="shared" si="3"/>
        <v>5542</v>
      </c>
      <c r="L41" s="150">
        <f t="shared" si="4"/>
        <v>1366</v>
      </c>
      <c r="M41" s="150">
        <f t="shared" si="5"/>
        <v>85312</v>
      </c>
      <c r="N41" s="150">
        <f t="shared" si="6"/>
        <v>459114</v>
      </c>
      <c r="O41" s="159">
        <f t="shared" si="0"/>
        <v>555332</v>
      </c>
      <c r="R41" s="150">
        <f t="shared" si="7"/>
        <v>1676</v>
      </c>
      <c r="S41" s="150">
        <f t="shared" si="7"/>
        <v>2323</v>
      </c>
      <c r="T41" s="150">
        <f t="shared" si="7"/>
        <v>573</v>
      </c>
      <c r="U41" s="150">
        <f t="shared" si="7"/>
        <v>35750</v>
      </c>
      <c r="V41" s="150">
        <f t="shared" si="7"/>
        <v>192389</v>
      </c>
      <c r="W41" s="154">
        <f t="shared" si="7"/>
        <v>232711</v>
      </c>
    </row>
    <row r="42" spans="1:23" x14ac:dyDescent="0.2">
      <c r="A42" s="127">
        <v>560072</v>
      </c>
      <c r="B42" s="128" t="s">
        <v>58</v>
      </c>
      <c r="C42" s="150">
        <v>18277</v>
      </c>
      <c r="D42" s="150">
        <v>27102</v>
      </c>
      <c r="E42" s="150">
        <v>170689</v>
      </c>
      <c r="F42" s="150">
        <v>4262</v>
      </c>
      <c r="G42" s="150">
        <v>616389</v>
      </c>
      <c r="H42" s="159">
        <v>836719</v>
      </c>
      <c r="I42" s="161">
        <v>70.260000000000005</v>
      </c>
      <c r="J42" s="150">
        <f t="shared" si="2"/>
        <v>12841</v>
      </c>
      <c r="K42" s="150">
        <f t="shared" si="3"/>
        <v>19042</v>
      </c>
      <c r="L42" s="150">
        <f t="shared" si="4"/>
        <v>119926</v>
      </c>
      <c r="M42" s="150">
        <f t="shared" si="5"/>
        <v>2994</v>
      </c>
      <c r="N42" s="150">
        <f t="shared" si="6"/>
        <v>433075</v>
      </c>
      <c r="O42" s="159">
        <f t="shared" si="0"/>
        <v>587878</v>
      </c>
      <c r="R42" s="150">
        <f t="shared" si="7"/>
        <v>5436</v>
      </c>
      <c r="S42" s="150">
        <f t="shared" si="7"/>
        <v>8060</v>
      </c>
      <c r="T42" s="150">
        <f t="shared" si="7"/>
        <v>50763</v>
      </c>
      <c r="U42" s="150">
        <f t="shared" si="7"/>
        <v>1268</v>
      </c>
      <c r="V42" s="150">
        <f t="shared" si="7"/>
        <v>183314</v>
      </c>
      <c r="W42" s="154">
        <f t="shared" si="7"/>
        <v>248841</v>
      </c>
    </row>
    <row r="43" spans="1:23" ht="25.5" x14ac:dyDescent="0.2">
      <c r="A43" s="127">
        <v>560073</v>
      </c>
      <c r="B43" s="128" t="s">
        <v>59</v>
      </c>
      <c r="C43" s="150">
        <v>6320</v>
      </c>
      <c r="D43" s="150">
        <v>3785</v>
      </c>
      <c r="E43" s="150">
        <v>234697</v>
      </c>
      <c r="F43" s="150">
        <v>2241</v>
      </c>
      <c r="G43" s="150">
        <v>282248</v>
      </c>
      <c r="H43" s="159">
        <v>529291</v>
      </c>
      <c r="I43" s="161">
        <v>67.53</v>
      </c>
      <c r="J43" s="150">
        <f t="shared" si="2"/>
        <v>4268</v>
      </c>
      <c r="K43" s="150">
        <f t="shared" si="3"/>
        <v>2556</v>
      </c>
      <c r="L43" s="150">
        <f t="shared" si="4"/>
        <v>158491</v>
      </c>
      <c r="M43" s="150">
        <f t="shared" si="5"/>
        <v>1513</v>
      </c>
      <c r="N43" s="150">
        <f t="shared" si="6"/>
        <v>190602</v>
      </c>
      <c r="O43" s="159">
        <f t="shared" si="0"/>
        <v>357430</v>
      </c>
      <c r="R43" s="150">
        <f t="shared" si="7"/>
        <v>2052</v>
      </c>
      <c r="S43" s="150">
        <f t="shared" si="7"/>
        <v>1229</v>
      </c>
      <c r="T43" s="150">
        <f t="shared" si="7"/>
        <v>76206</v>
      </c>
      <c r="U43" s="150">
        <f t="shared" si="7"/>
        <v>728</v>
      </c>
      <c r="V43" s="150">
        <f t="shared" si="7"/>
        <v>91646</v>
      </c>
      <c r="W43" s="154">
        <f t="shared" si="7"/>
        <v>171861</v>
      </c>
    </row>
    <row r="44" spans="1:23" x14ac:dyDescent="0.2">
      <c r="A44" s="127">
        <v>560074</v>
      </c>
      <c r="B44" s="128" t="s">
        <v>60</v>
      </c>
      <c r="C44" s="150">
        <v>44118</v>
      </c>
      <c r="D44" s="150">
        <v>22747</v>
      </c>
      <c r="E44" s="150">
        <v>325614</v>
      </c>
      <c r="F44" s="150">
        <v>4807</v>
      </c>
      <c r="G44" s="150">
        <v>563141</v>
      </c>
      <c r="H44" s="159">
        <v>960427</v>
      </c>
      <c r="I44" s="161">
        <v>60.25</v>
      </c>
      <c r="J44" s="150">
        <f t="shared" si="2"/>
        <v>26581</v>
      </c>
      <c r="K44" s="150">
        <f t="shared" si="3"/>
        <v>13705</v>
      </c>
      <c r="L44" s="150">
        <f t="shared" si="4"/>
        <v>196182</v>
      </c>
      <c r="M44" s="150">
        <f t="shared" si="5"/>
        <v>2896</v>
      </c>
      <c r="N44" s="150">
        <f t="shared" si="6"/>
        <v>339292</v>
      </c>
      <c r="O44" s="159">
        <f t="shared" si="0"/>
        <v>578656</v>
      </c>
      <c r="R44" s="150">
        <f t="shared" si="7"/>
        <v>17537</v>
      </c>
      <c r="S44" s="150">
        <f t="shared" si="7"/>
        <v>9042</v>
      </c>
      <c r="T44" s="150">
        <f t="shared" si="7"/>
        <v>129432</v>
      </c>
      <c r="U44" s="150">
        <f t="shared" si="7"/>
        <v>1911</v>
      </c>
      <c r="V44" s="150">
        <f t="shared" si="7"/>
        <v>223849</v>
      </c>
      <c r="W44" s="154">
        <f t="shared" si="7"/>
        <v>381771</v>
      </c>
    </row>
    <row r="45" spans="1:23" x14ac:dyDescent="0.2">
      <c r="A45" s="127">
        <v>560075</v>
      </c>
      <c r="B45" s="128" t="s">
        <v>61</v>
      </c>
      <c r="C45" s="150">
        <v>1096863</v>
      </c>
      <c r="D45" s="150">
        <v>15868</v>
      </c>
      <c r="E45" s="150">
        <v>14347</v>
      </c>
      <c r="F45" s="150">
        <v>5163</v>
      </c>
      <c r="G45" s="150">
        <v>130429</v>
      </c>
      <c r="H45" s="159">
        <v>1262670</v>
      </c>
      <c r="I45" s="161">
        <v>79.209999999999994</v>
      </c>
      <c r="J45" s="150">
        <f t="shared" si="2"/>
        <v>868825</v>
      </c>
      <c r="K45" s="150">
        <f t="shared" si="3"/>
        <v>12569</v>
      </c>
      <c r="L45" s="150">
        <f t="shared" si="4"/>
        <v>11364</v>
      </c>
      <c r="M45" s="150">
        <f t="shared" si="5"/>
        <v>4090</v>
      </c>
      <c r="N45" s="150">
        <f t="shared" si="6"/>
        <v>103313</v>
      </c>
      <c r="O45" s="159">
        <f t="shared" si="0"/>
        <v>1000161</v>
      </c>
      <c r="R45" s="150">
        <f t="shared" si="7"/>
        <v>228038</v>
      </c>
      <c r="S45" s="150">
        <f t="shared" si="7"/>
        <v>3299</v>
      </c>
      <c r="T45" s="150">
        <f t="shared" si="7"/>
        <v>2983</v>
      </c>
      <c r="U45" s="150">
        <f t="shared" si="7"/>
        <v>1073</v>
      </c>
      <c r="V45" s="150">
        <f t="shared" si="7"/>
        <v>27116</v>
      </c>
      <c r="W45" s="154">
        <f t="shared" si="7"/>
        <v>262509</v>
      </c>
    </row>
    <row r="46" spans="1:23" x14ac:dyDescent="0.2">
      <c r="A46" s="127">
        <v>560076</v>
      </c>
      <c r="B46" s="128" t="s">
        <v>62</v>
      </c>
      <c r="C46" s="150">
        <v>11818</v>
      </c>
      <c r="D46" s="150">
        <v>512370</v>
      </c>
      <c r="E46" s="150">
        <v>3757</v>
      </c>
      <c r="F46" s="150">
        <v>1110</v>
      </c>
      <c r="G46" s="150">
        <v>38470</v>
      </c>
      <c r="H46" s="159">
        <v>567525</v>
      </c>
      <c r="I46" s="161">
        <v>44.79</v>
      </c>
      <c r="J46" s="150">
        <f t="shared" si="2"/>
        <v>5293</v>
      </c>
      <c r="K46" s="150">
        <f t="shared" si="3"/>
        <v>229491</v>
      </c>
      <c r="L46" s="150">
        <f t="shared" si="4"/>
        <v>1683</v>
      </c>
      <c r="M46" s="150">
        <f t="shared" si="5"/>
        <v>497</v>
      </c>
      <c r="N46" s="150">
        <f t="shared" si="6"/>
        <v>17231</v>
      </c>
      <c r="O46" s="159">
        <f t="shared" si="0"/>
        <v>254195</v>
      </c>
      <c r="R46" s="150">
        <f t="shared" si="7"/>
        <v>6525</v>
      </c>
      <c r="S46" s="150">
        <f t="shared" si="7"/>
        <v>282879</v>
      </c>
      <c r="T46" s="150">
        <f t="shared" si="7"/>
        <v>2074</v>
      </c>
      <c r="U46" s="150">
        <f t="shared" si="7"/>
        <v>613</v>
      </c>
      <c r="V46" s="150">
        <f t="shared" si="7"/>
        <v>21239</v>
      </c>
      <c r="W46" s="154">
        <f t="shared" si="7"/>
        <v>313330</v>
      </c>
    </row>
    <row r="47" spans="1:23" x14ac:dyDescent="0.2">
      <c r="A47" s="127">
        <v>560077</v>
      </c>
      <c r="B47" s="128" t="s">
        <v>63</v>
      </c>
      <c r="C47" s="150">
        <v>2057</v>
      </c>
      <c r="D47" s="150">
        <v>2680</v>
      </c>
      <c r="E47" s="150">
        <v>502</v>
      </c>
      <c r="F47" s="150">
        <v>249127</v>
      </c>
      <c r="G47" s="150">
        <v>193127</v>
      </c>
      <c r="H47" s="159">
        <v>447493</v>
      </c>
      <c r="I47" s="161">
        <v>74.33</v>
      </c>
      <c r="J47" s="150">
        <f t="shared" si="2"/>
        <v>1529</v>
      </c>
      <c r="K47" s="150">
        <f t="shared" si="3"/>
        <v>1992</v>
      </c>
      <c r="L47" s="150">
        <f t="shared" si="4"/>
        <v>373</v>
      </c>
      <c r="M47" s="150">
        <f t="shared" si="5"/>
        <v>185176</v>
      </c>
      <c r="N47" s="150">
        <f t="shared" si="6"/>
        <v>143551</v>
      </c>
      <c r="O47" s="159">
        <f t="shared" si="0"/>
        <v>332621</v>
      </c>
      <c r="R47" s="150">
        <f t="shared" si="7"/>
        <v>528</v>
      </c>
      <c r="S47" s="150">
        <f t="shared" si="7"/>
        <v>688</v>
      </c>
      <c r="T47" s="150">
        <f t="shared" si="7"/>
        <v>129</v>
      </c>
      <c r="U47" s="150">
        <f t="shared" si="7"/>
        <v>63951</v>
      </c>
      <c r="V47" s="150">
        <f t="shared" si="7"/>
        <v>49576</v>
      </c>
      <c r="W47" s="154">
        <f t="shared" si="7"/>
        <v>114872</v>
      </c>
    </row>
    <row r="48" spans="1:23" x14ac:dyDescent="0.2">
      <c r="A48" s="127">
        <v>560078</v>
      </c>
      <c r="B48" s="128" t="s">
        <v>64</v>
      </c>
      <c r="C48" s="150">
        <v>1006591</v>
      </c>
      <c r="D48" s="150">
        <v>149883</v>
      </c>
      <c r="E48" s="150">
        <v>10350</v>
      </c>
      <c r="F48" s="150">
        <v>50827</v>
      </c>
      <c r="G48" s="150">
        <v>203213</v>
      </c>
      <c r="H48" s="159">
        <v>1420864</v>
      </c>
      <c r="I48" s="161">
        <v>64.81</v>
      </c>
      <c r="J48" s="150">
        <f t="shared" si="2"/>
        <v>652372</v>
      </c>
      <c r="K48" s="150">
        <f t="shared" si="3"/>
        <v>97139</v>
      </c>
      <c r="L48" s="150">
        <f t="shared" si="4"/>
        <v>6708</v>
      </c>
      <c r="M48" s="150">
        <f t="shared" si="5"/>
        <v>32941</v>
      </c>
      <c r="N48" s="150">
        <f t="shared" si="6"/>
        <v>131702</v>
      </c>
      <c r="O48" s="159">
        <f t="shared" si="0"/>
        <v>920862</v>
      </c>
      <c r="R48" s="150">
        <f t="shared" si="7"/>
        <v>354219</v>
      </c>
      <c r="S48" s="150">
        <f t="shared" si="7"/>
        <v>52744</v>
      </c>
      <c r="T48" s="150">
        <f t="shared" si="7"/>
        <v>3642</v>
      </c>
      <c r="U48" s="150">
        <f t="shared" si="7"/>
        <v>17886</v>
      </c>
      <c r="V48" s="150">
        <f t="shared" si="7"/>
        <v>71511</v>
      </c>
      <c r="W48" s="154">
        <f t="shared" si="7"/>
        <v>500002</v>
      </c>
    </row>
    <row r="49" spans="1:23" x14ac:dyDescent="0.2">
      <c r="A49" s="127">
        <v>560079</v>
      </c>
      <c r="B49" s="128" t="s">
        <v>65</v>
      </c>
      <c r="C49" s="150">
        <v>25846</v>
      </c>
      <c r="D49" s="150">
        <v>423557</v>
      </c>
      <c r="E49" s="150">
        <v>4482</v>
      </c>
      <c r="F49" s="150">
        <v>1003436</v>
      </c>
      <c r="G49" s="150">
        <v>208565</v>
      </c>
      <c r="H49" s="159">
        <v>1665886</v>
      </c>
      <c r="I49" s="161">
        <v>75.05</v>
      </c>
      <c r="J49" s="150">
        <f t="shared" si="2"/>
        <v>19397</v>
      </c>
      <c r="K49" s="150">
        <f t="shared" si="3"/>
        <v>317880</v>
      </c>
      <c r="L49" s="150">
        <f t="shared" si="4"/>
        <v>3364</v>
      </c>
      <c r="M49" s="150">
        <f t="shared" si="5"/>
        <v>753079</v>
      </c>
      <c r="N49" s="150">
        <f t="shared" si="6"/>
        <v>156528</v>
      </c>
      <c r="O49" s="159">
        <f t="shared" si="0"/>
        <v>1250248</v>
      </c>
      <c r="R49" s="150">
        <f t="shared" si="7"/>
        <v>6449</v>
      </c>
      <c r="S49" s="150">
        <f t="shared" si="7"/>
        <v>105677</v>
      </c>
      <c r="T49" s="150">
        <f t="shared" si="7"/>
        <v>1118</v>
      </c>
      <c r="U49" s="150">
        <f t="shared" si="7"/>
        <v>250357</v>
      </c>
      <c r="V49" s="150">
        <f t="shared" si="7"/>
        <v>52037</v>
      </c>
      <c r="W49" s="154">
        <f t="shared" si="7"/>
        <v>415638</v>
      </c>
    </row>
    <row r="50" spans="1:23" x14ac:dyDescent="0.2">
      <c r="A50" s="127">
        <v>560080</v>
      </c>
      <c r="B50" s="128" t="s">
        <v>66</v>
      </c>
      <c r="C50" s="150">
        <v>9343</v>
      </c>
      <c r="D50" s="150">
        <v>6915</v>
      </c>
      <c r="E50" s="150">
        <v>4674</v>
      </c>
      <c r="F50" s="150">
        <v>245306</v>
      </c>
      <c r="G50" s="150">
        <v>567731</v>
      </c>
      <c r="H50" s="159">
        <v>833969</v>
      </c>
      <c r="I50" s="161">
        <v>63.49</v>
      </c>
      <c r="J50" s="150">
        <f t="shared" si="2"/>
        <v>5932</v>
      </c>
      <c r="K50" s="150">
        <f t="shared" si="3"/>
        <v>4390</v>
      </c>
      <c r="L50" s="150">
        <f t="shared" si="4"/>
        <v>2968</v>
      </c>
      <c r="M50" s="150">
        <f t="shared" si="5"/>
        <v>155745</v>
      </c>
      <c r="N50" s="150">
        <f t="shared" si="6"/>
        <v>360452</v>
      </c>
      <c r="O50" s="159">
        <f t="shared" si="0"/>
        <v>529487</v>
      </c>
      <c r="R50" s="150">
        <f t="shared" si="7"/>
        <v>3411</v>
      </c>
      <c r="S50" s="150">
        <f t="shared" si="7"/>
        <v>2525</v>
      </c>
      <c r="T50" s="150">
        <f t="shared" si="7"/>
        <v>1706</v>
      </c>
      <c r="U50" s="150">
        <f t="shared" si="7"/>
        <v>89561</v>
      </c>
      <c r="V50" s="150">
        <f t="shared" si="7"/>
        <v>207279</v>
      </c>
      <c r="W50" s="154">
        <f t="shared" si="7"/>
        <v>304482</v>
      </c>
    </row>
    <row r="51" spans="1:23" x14ac:dyDescent="0.2">
      <c r="A51" s="127">
        <v>560081</v>
      </c>
      <c r="B51" s="128" t="s">
        <v>67</v>
      </c>
      <c r="C51" s="150">
        <v>27088</v>
      </c>
      <c r="D51" s="150">
        <v>80220</v>
      </c>
      <c r="E51" s="150">
        <v>4689</v>
      </c>
      <c r="F51" s="150">
        <v>914542</v>
      </c>
      <c r="G51" s="150">
        <v>17064</v>
      </c>
      <c r="H51" s="159">
        <v>1043603</v>
      </c>
      <c r="I51" s="161">
        <v>62.67</v>
      </c>
      <c r="J51" s="150">
        <f t="shared" si="2"/>
        <v>16976</v>
      </c>
      <c r="K51" s="150">
        <f t="shared" si="3"/>
        <v>50274</v>
      </c>
      <c r="L51" s="150">
        <f t="shared" si="4"/>
        <v>2939</v>
      </c>
      <c r="M51" s="150">
        <f t="shared" si="5"/>
        <v>573143</v>
      </c>
      <c r="N51" s="150">
        <f t="shared" si="6"/>
        <v>10694</v>
      </c>
      <c r="O51" s="159">
        <f t="shared" si="0"/>
        <v>654026</v>
      </c>
      <c r="R51" s="150">
        <f t="shared" si="7"/>
        <v>10112</v>
      </c>
      <c r="S51" s="150">
        <f t="shared" si="7"/>
        <v>29946</v>
      </c>
      <c r="T51" s="150">
        <f t="shared" si="7"/>
        <v>1750</v>
      </c>
      <c r="U51" s="150">
        <f t="shared" si="7"/>
        <v>341399</v>
      </c>
      <c r="V51" s="150">
        <f t="shared" si="7"/>
        <v>6370</v>
      </c>
      <c r="W51" s="154">
        <f t="shared" si="7"/>
        <v>389577</v>
      </c>
    </row>
    <row r="52" spans="1:23" x14ac:dyDescent="0.2">
      <c r="A52" s="127">
        <v>560082</v>
      </c>
      <c r="B52" s="128" t="s">
        <v>68</v>
      </c>
      <c r="C52" s="150">
        <v>14180</v>
      </c>
      <c r="D52" s="150">
        <v>6456</v>
      </c>
      <c r="E52" s="150">
        <v>341969</v>
      </c>
      <c r="F52" s="150">
        <v>1407</v>
      </c>
      <c r="G52" s="150">
        <v>368700</v>
      </c>
      <c r="H52" s="159">
        <v>732712</v>
      </c>
      <c r="I52" s="161">
        <v>62.73</v>
      </c>
      <c r="J52" s="150">
        <f t="shared" si="2"/>
        <v>8895</v>
      </c>
      <c r="K52" s="150">
        <f t="shared" si="3"/>
        <v>4050</v>
      </c>
      <c r="L52" s="150">
        <f t="shared" si="4"/>
        <v>214517</v>
      </c>
      <c r="M52" s="150">
        <f t="shared" si="5"/>
        <v>883</v>
      </c>
      <c r="N52" s="150">
        <f t="shared" si="6"/>
        <v>231286</v>
      </c>
      <c r="O52" s="159">
        <f t="shared" si="0"/>
        <v>459631</v>
      </c>
      <c r="R52" s="150">
        <f t="shared" si="7"/>
        <v>5285</v>
      </c>
      <c r="S52" s="150">
        <f t="shared" si="7"/>
        <v>2406</v>
      </c>
      <c r="T52" s="150">
        <f t="shared" si="7"/>
        <v>127452</v>
      </c>
      <c r="U52" s="150">
        <f t="shared" si="7"/>
        <v>524</v>
      </c>
      <c r="V52" s="150">
        <f t="shared" si="7"/>
        <v>137414</v>
      </c>
      <c r="W52" s="154">
        <f t="shared" si="7"/>
        <v>273081</v>
      </c>
    </row>
    <row r="53" spans="1:23" x14ac:dyDescent="0.2">
      <c r="A53" s="127">
        <v>560083</v>
      </c>
      <c r="B53" s="128" t="s">
        <v>69</v>
      </c>
      <c r="C53" s="150">
        <v>11523</v>
      </c>
      <c r="D53" s="150">
        <v>7249</v>
      </c>
      <c r="E53" s="150">
        <v>280198</v>
      </c>
      <c r="F53" s="150">
        <v>1773</v>
      </c>
      <c r="G53" s="150">
        <v>265842</v>
      </c>
      <c r="H53" s="159">
        <v>566585</v>
      </c>
      <c r="I53" s="161">
        <v>75.95</v>
      </c>
      <c r="J53" s="150">
        <f t="shared" si="2"/>
        <v>8752</v>
      </c>
      <c r="K53" s="150">
        <f t="shared" si="3"/>
        <v>5506</v>
      </c>
      <c r="L53" s="150">
        <f t="shared" si="4"/>
        <v>212810</v>
      </c>
      <c r="M53" s="150">
        <f t="shared" si="5"/>
        <v>1347</v>
      </c>
      <c r="N53" s="150">
        <f t="shared" si="6"/>
        <v>201907</v>
      </c>
      <c r="O53" s="159">
        <f t="shared" si="0"/>
        <v>430322</v>
      </c>
      <c r="R53" s="150">
        <f t="shared" si="7"/>
        <v>2771</v>
      </c>
      <c r="S53" s="150">
        <f t="shared" si="7"/>
        <v>1743</v>
      </c>
      <c r="T53" s="150">
        <f t="shared" si="7"/>
        <v>67388</v>
      </c>
      <c r="U53" s="150">
        <f t="shared" si="7"/>
        <v>426</v>
      </c>
      <c r="V53" s="150">
        <f t="shared" si="7"/>
        <v>63935</v>
      </c>
      <c r="W53" s="154">
        <f t="shared" si="7"/>
        <v>136263</v>
      </c>
    </row>
    <row r="54" spans="1:23" x14ac:dyDescent="0.2">
      <c r="A54" s="127">
        <v>560084</v>
      </c>
      <c r="B54" s="128" t="s">
        <v>70</v>
      </c>
      <c r="C54" s="150">
        <v>13294</v>
      </c>
      <c r="D54" s="150">
        <v>1186703</v>
      </c>
      <c r="E54" s="150">
        <v>5958</v>
      </c>
      <c r="F54" s="150">
        <v>2685</v>
      </c>
      <c r="G54" s="150">
        <v>277209</v>
      </c>
      <c r="H54" s="159">
        <v>1485849</v>
      </c>
      <c r="I54" s="161">
        <v>46.65</v>
      </c>
      <c r="J54" s="150">
        <f t="shared" si="2"/>
        <v>6202</v>
      </c>
      <c r="K54" s="150">
        <f t="shared" si="3"/>
        <v>553597</v>
      </c>
      <c r="L54" s="150">
        <f t="shared" si="4"/>
        <v>2779</v>
      </c>
      <c r="M54" s="150">
        <f t="shared" si="5"/>
        <v>1253</v>
      </c>
      <c r="N54" s="150">
        <f t="shared" si="6"/>
        <v>129318</v>
      </c>
      <c r="O54" s="159">
        <f t="shared" si="0"/>
        <v>693149</v>
      </c>
      <c r="R54" s="150">
        <f t="shared" si="7"/>
        <v>7092</v>
      </c>
      <c r="S54" s="150">
        <f t="shared" si="7"/>
        <v>633106</v>
      </c>
      <c r="T54" s="150">
        <f t="shared" si="7"/>
        <v>3179</v>
      </c>
      <c r="U54" s="150">
        <f t="shared" si="7"/>
        <v>1432</v>
      </c>
      <c r="V54" s="150">
        <f t="shared" si="7"/>
        <v>147891</v>
      </c>
      <c r="W54" s="154">
        <f t="shared" si="7"/>
        <v>792700</v>
      </c>
    </row>
    <row r="55" spans="1:23" ht="25.5" x14ac:dyDescent="0.2">
      <c r="A55" s="127">
        <v>560085</v>
      </c>
      <c r="B55" s="128" t="s">
        <v>71</v>
      </c>
      <c r="C55" s="150">
        <v>98366</v>
      </c>
      <c r="D55" s="150">
        <v>38224</v>
      </c>
      <c r="E55" s="150">
        <v>51494</v>
      </c>
      <c r="F55" s="150">
        <v>21075</v>
      </c>
      <c r="G55" s="150">
        <v>57358</v>
      </c>
      <c r="H55" s="159">
        <v>266517</v>
      </c>
      <c r="I55" s="161">
        <v>70.42</v>
      </c>
      <c r="J55" s="150">
        <f t="shared" si="2"/>
        <v>69269</v>
      </c>
      <c r="K55" s="150">
        <f t="shared" si="3"/>
        <v>26917</v>
      </c>
      <c r="L55" s="150">
        <f t="shared" si="4"/>
        <v>36262</v>
      </c>
      <c r="M55" s="150">
        <f t="shared" si="5"/>
        <v>14841</v>
      </c>
      <c r="N55" s="150">
        <f t="shared" si="6"/>
        <v>40392</v>
      </c>
      <c r="O55" s="159">
        <f t="shared" si="0"/>
        <v>187681</v>
      </c>
      <c r="R55" s="150">
        <f t="shared" si="7"/>
        <v>29097</v>
      </c>
      <c r="S55" s="150">
        <f t="shared" si="7"/>
        <v>11307</v>
      </c>
      <c r="T55" s="150">
        <f t="shared" si="7"/>
        <v>15232</v>
      </c>
      <c r="U55" s="150">
        <f t="shared" si="7"/>
        <v>6234</v>
      </c>
      <c r="V55" s="150">
        <f t="shared" si="7"/>
        <v>16966</v>
      </c>
      <c r="W55" s="154">
        <f t="shared" si="7"/>
        <v>78836</v>
      </c>
    </row>
    <row r="56" spans="1:23" ht="25.5" x14ac:dyDescent="0.2">
      <c r="A56" s="127">
        <v>560086</v>
      </c>
      <c r="B56" s="128" t="s">
        <v>72</v>
      </c>
      <c r="C56" s="150">
        <v>262459</v>
      </c>
      <c r="D56" s="150">
        <v>46658</v>
      </c>
      <c r="E56" s="150">
        <v>40611</v>
      </c>
      <c r="F56" s="150">
        <v>25142</v>
      </c>
      <c r="G56" s="150">
        <v>162628</v>
      </c>
      <c r="H56" s="159">
        <v>537498</v>
      </c>
      <c r="I56" s="161">
        <v>65.260000000000005</v>
      </c>
      <c r="J56" s="150">
        <f t="shared" si="2"/>
        <v>171281</v>
      </c>
      <c r="K56" s="150">
        <f t="shared" si="3"/>
        <v>30449</v>
      </c>
      <c r="L56" s="150">
        <f t="shared" si="4"/>
        <v>26503</v>
      </c>
      <c r="M56" s="150">
        <f t="shared" si="5"/>
        <v>16408</v>
      </c>
      <c r="N56" s="150">
        <f t="shared" si="6"/>
        <v>106131</v>
      </c>
      <c r="O56" s="159">
        <f t="shared" si="0"/>
        <v>350772</v>
      </c>
      <c r="R56" s="150">
        <f t="shared" si="7"/>
        <v>91178</v>
      </c>
      <c r="S56" s="150">
        <f t="shared" si="7"/>
        <v>16209</v>
      </c>
      <c r="T56" s="150">
        <f t="shared" si="7"/>
        <v>14108</v>
      </c>
      <c r="U56" s="150">
        <f t="shared" si="7"/>
        <v>8734</v>
      </c>
      <c r="V56" s="150">
        <f t="shared" si="7"/>
        <v>56497</v>
      </c>
      <c r="W56" s="154">
        <f t="shared" si="7"/>
        <v>186726</v>
      </c>
    </row>
    <row r="57" spans="1:23" ht="25.5" x14ac:dyDescent="0.2">
      <c r="A57" s="127">
        <v>560087</v>
      </c>
      <c r="B57" s="128" t="s">
        <v>73</v>
      </c>
      <c r="C57" s="150">
        <v>121229</v>
      </c>
      <c r="D57" s="150">
        <v>390346</v>
      </c>
      <c r="E57" s="150">
        <v>29326</v>
      </c>
      <c r="F57" s="150">
        <v>23387</v>
      </c>
      <c r="G57" s="150">
        <v>196661</v>
      </c>
      <c r="H57" s="159">
        <v>760949</v>
      </c>
      <c r="I57" s="161">
        <v>50.68</v>
      </c>
      <c r="J57" s="150">
        <f t="shared" si="2"/>
        <v>61439</v>
      </c>
      <c r="K57" s="150">
        <f t="shared" si="3"/>
        <v>197827</v>
      </c>
      <c r="L57" s="150">
        <f t="shared" si="4"/>
        <v>14862</v>
      </c>
      <c r="M57" s="150">
        <f t="shared" si="5"/>
        <v>11853</v>
      </c>
      <c r="N57" s="150">
        <f t="shared" si="6"/>
        <v>99668</v>
      </c>
      <c r="O57" s="159">
        <f t="shared" si="0"/>
        <v>385649</v>
      </c>
      <c r="R57" s="150">
        <f t="shared" si="7"/>
        <v>59790</v>
      </c>
      <c r="S57" s="150">
        <f t="shared" si="7"/>
        <v>192519</v>
      </c>
      <c r="T57" s="150">
        <f t="shared" si="7"/>
        <v>14464</v>
      </c>
      <c r="U57" s="150">
        <f t="shared" si="7"/>
        <v>11534</v>
      </c>
      <c r="V57" s="150">
        <f t="shared" si="7"/>
        <v>96993</v>
      </c>
      <c r="W57" s="154">
        <f t="shared" si="7"/>
        <v>375300</v>
      </c>
    </row>
    <row r="58" spans="1:23" ht="38.25" x14ac:dyDescent="0.2">
      <c r="A58" s="127">
        <v>560088</v>
      </c>
      <c r="B58" s="128" t="s">
        <v>74</v>
      </c>
      <c r="C58" s="150">
        <v>32747</v>
      </c>
      <c r="D58" s="150">
        <v>32623</v>
      </c>
      <c r="E58" s="150">
        <v>1892</v>
      </c>
      <c r="F58" s="150">
        <v>65440</v>
      </c>
      <c r="G58" s="150">
        <v>6697</v>
      </c>
      <c r="H58" s="159">
        <v>139399</v>
      </c>
      <c r="I58" s="161">
        <v>66.92</v>
      </c>
      <c r="J58" s="150">
        <f t="shared" si="2"/>
        <v>21914</v>
      </c>
      <c r="K58" s="150">
        <f t="shared" si="3"/>
        <v>21831</v>
      </c>
      <c r="L58" s="150">
        <f t="shared" si="4"/>
        <v>1266</v>
      </c>
      <c r="M58" s="150">
        <f t="shared" si="5"/>
        <v>43792</v>
      </c>
      <c r="N58" s="150">
        <f t="shared" si="6"/>
        <v>4482</v>
      </c>
      <c r="O58" s="159">
        <f t="shared" si="0"/>
        <v>93285</v>
      </c>
      <c r="R58" s="150">
        <f t="shared" si="7"/>
        <v>10833</v>
      </c>
      <c r="S58" s="150">
        <f t="shared" si="7"/>
        <v>10792</v>
      </c>
      <c r="T58" s="150">
        <f t="shared" si="7"/>
        <v>626</v>
      </c>
      <c r="U58" s="150">
        <f t="shared" si="7"/>
        <v>21648</v>
      </c>
      <c r="V58" s="150">
        <f t="shared" si="7"/>
        <v>2215</v>
      </c>
      <c r="W58" s="154">
        <f t="shared" si="7"/>
        <v>46114</v>
      </c>
    </row>
    <row r="59" spans="1:23" ht="38.25" x14ac:dyDescent="0.2">
      <c r="A59" s="127">
        <v>560089</v>
      </c>
      <c r="B59" s="128" t="s">
        <v>75</v>
      </c>
      <c r="C59" s="150">
        <v>213</v>
      </c>
      <c r="D59" s="150">
        <v>347</v>
      </c>
      <c r="E59" s="150">
        <v>493</v>
      </c>
      <c r="F59" s="150">
        <v>68788</v>
      </c>
      <c r="G59" s="150">
        <v>45530</v>
      </c>
      <c r="H59" s="159">
        <v>115371</v>
      </c>
      <c r="I59" s="161">
        <v>71.48</v>
      </c>
      <c r="J59" s="150">
        <f t="shared" si="2"/>
        <v>152</v>
      </c>
      <c r="K59" s="150">
        <f t="shared" si="3"/>
        <v>248</v>
      </c>
      <c r="L59" s="150">
        <f t="shared" si="4"/>
        <v>352</v>
      </c>
      <c r="M59" s="150">
        <f t="shared" si="5"/>
        <v>49170</v>
      </c>
      <c r="N59" s="150">
        <f t="shared" si="6"/>
        <v>32545</v>
      </c>
      <c r="O59" s="159">
        <f t="shared" si="0"/>
        <v>82467</v>
      </c>
      <c r="R59" s="150">
        <f t="shared" si="7"/>
        <v>61</v>
      </c>
      <c r="S59" s="150">
        <f t="shared" si="7"/>
        <v>99</v>
      </c>
      <c r="T59" s="150">
        <f t="shared" si="7"/>
        <v>141</v>
      </c>
      <c r="U59" s="150">
        <f t="shared" si="7"/>
        <v>19618</v>
      </c>
      <c r="V59" s="150">
        <f t="shared" si="7"/>
        <v>12985</v>
      </c>
      <c r="W59" s="154">
        <f t="shared" si="7"/>
        <v>32904</v>
      </c>
    </row>
    <row r="60" spans="1:23" ht="38.25" x14ac:dyDescent="0.2">
      <c r="A60" s="127">
        <v>560096</v>
      </c>
      <c r="B60" s="128" t="s">
        <v>76</v>
      </c>
      <c r="C60" s="150">
        <v>11590</v>
      </c>
      <c r="D60" s="150">
        <v>3586</v>
      </c>
      <c r="E60" s="150">
        <v>1986</v>
      </c>
      <c r="F60" s="150">
        <v>851</v>
      </c>
      <c r="G60" s="150">
        <v>3321</v>
      </c>
      <c r="H60" s="159">
        <v>21334</v>
      </c>
      <c r="I60" s="161">
        <v>32.880000000000003</v>
      </c>
      <c r="J60" s="150">
        <f t="shared" si="2"/>
        <v>3811</v>
      </c>
      <c r="K60" s="150">
        <f t="shared" si="3"/>
        <v>1179</v>
      </c>
      <c r="L60" s="150">
        <f t="shared" si="4"/>
        <v>653</v>
      </c>
      <c r="M60" s="150">
        <f t="shared" si="5"/>
        <v>280</v>
      </c>
      <c r="N60" s="150">
        <f t="shared" si="6"/>
        <v>1092</v>
      </c>
      <c r="O60" s="159">
        <f t="shared" si="0"/>
        <v>7015</v>
      </c>
      <c r="R60" s="150">
        <f t="shared" si="7"/>
        <v>7779</v>
      </c>
      <c r="S60" s="150">
        <f t="shared" si="7"/>
        <v>2407</v>
      </c>
      <c r="T60" s="150">
        <f t="shared" si="7"/>
        <v>1333</v>
      </c>
      <c r="U60" s="150">
        <f t="shared" si="7"/>
        <v>571</v>
      </c>
      <c r="V60" s="150">
        <f t="shared" si="7"/>
        <v>2229</v>
      </c>
      <c r="W60" s="154">
        <f t="shared" si="7"/>
        <v>14319</v>
      </c>
    </row>
    <row r="61" spans="1:23" ht="25.5" x14ac:dyDescent="0.2">
      <c r="A61" s="127">
        <v>560098</v>
      </c>
      <c r="B61" s="128" t="s">
        <v>77</v>
      </c>
      <c r="C61" s="150">
        <v>27166</v>
      </c>
      <c r="D61" s="150">
        <v>35885</v>
      </c>
      <c r="E61" s="150">
        <v>12235</v>
      </c>
      <c r="F61" s="150">
        <v>6142</v>
      </c>
      <c r="G61" s="150">
        <v>87105</v>
      </c>
      <c r="H61" s="159">
        <v>168533</v>
      </c>
      <c r="I61" s="161">
        <v>40.479999999999997</v>
      </c>
      <c r="J61" s="150">
        <f t="shared" si="2"/>
        <v>10997</v>
      </c>
      <c r="K61" s="150">
        <f t="shared" si="3"/>
        <v>14526</v>
      </c>
      <c r="L61" s="150">
        <f t="shared" si="4"/>
        <v>4953</v>
      </c>
      <c r="M61" s="150">
        <f t="shared" si="5"/>
        <v>2486</v>
      </c>
      <c r="N61" s="150">
        <f t="shared" si="6"/>
        <v>35260</v>
      </c>
      <c r="O61" s="159">
        <f t="shared" si="0"/>
        <v>68222</v>
      </c>
      <c r="R61" s="150">
        <f t="shared" si="7"/>
        <v>16169</v>
      </c>
      <c r="S61" s="150">
        <f t="shared" si="7"/>
        <v>21359</v>
      </c>
      <c r="T61" s="150">
        <f t="shared" si="7"/>
        <v>7282</v>
      </c>
      <c r="U61" s="150">
        <f t="shared" si="7"/>
        <v>3656</v>
      </c>
      <c r="V61" s="150">
        <f t="shared" si="7"/>
        <v>51845</v>
      </c>
      <c r="W61" s="154">
        <f t="shared" si="7"/>
        <v>100311</v>
      </c>
    </row>
    <row r="62" spans="1:23" ht="38.25" x14ac:dyDescent="0.2">
      <c r="A62" s="127">
        <v>560099</v>
      </c>
      <c r="B62" s="128" t="s">
        <v>78</v>
      </c>
      <c r="C62" s="150">
        <v>55660</v>
      </c>
      <c r="D62" s="150">
        <v>14284</v>
      </c>
      <c r="E62" s="150">
        <v>6464</v>
      </c>
      <c r="F62" s="150">
        <v>4345</v>
      </c>
      <c r="G62" s="150">
        <v>16944</v>
      </c>
      <c r="H62" s="159">
        <v>97697</v>
      </c>
      <c r="I62" s="161">
        <v>37.340000000000003</v>
      </c>
      <c r="J62" s="150">
        <f t="shared" si="2"/>
        <v>20783</v>
      </c>
      <c r="K62" s="150">
        <f t="shared" si="3"/>
        <v>5334</v>
      </c>
      <c r="L62" s="150">
        <f t="shared" si="4"/>
        <v>2414</v>
      </c>
      <c r="M62" s="150">
        <f t="shared" si="5"/>
        <v>1622</v>
      </c>
      <c r="N62" s="150">
        <f t="shared" si="6"/>
        <v>6327</v>
      </c>
      <c r="O62" s="159">
        <f t="shared" si="0"/>
        <v>36480</v>
      </c>
      <c r="R62" s="150">
        <f t="shared" si="7"/>
        <v>34877</v>
      </c>
      <c r="S62" s="150">
        <f t="shared" si="7"/>
        <v>8950</v>
      </c>
      <c r="T62" s="150">
        <f t="shared" si="7"/>
        <v>4050</v>
      </c>
      <c r="U62" s="150">
        <f t="shared" si="7"/>
        <v>2723</v>
      </c>
      <c r="V62" s="150">
        <f t="shared" si="7"/>
        <v>10617</v>
      </c>
      <c r="W62" s="154">
        <f t="shared" si="7"/>
        <v>61217</v>
      </c>
    </row>
    <row r="63" spans="1:23" ht="51" x14ac:dyDescent="0.2">
      <c r="A63" s="127">
        <v>560206</v>
      </c>
      <c r="B63" s="128" t="s">
        <v>32</v>
      </c>
      <c r="C63" s="150">
        <v>44575</v>
      </c>
      <c r="D63" s="150">
        <v>1083762</v>
      </c>
      <c r="E63" s="150">
        <v>871311</v>
      </c>
      <c r="F63" s="150">
        <v>4313</v>
      </c>
      <c r="G63" s="150">
        <v>670584</v>
      </c>
      <c r="H63" s="159">
        <v>2674545</v>
      </c>
      <c r="I63" s="161">
        <v>69.84</v>
      </c>
      <c r="J63" s="150">
        <f t="shared" si="2"/>
        <v>31131</v>
      </c>
      <c r="K63" s="150">
        <f t="shared" si="3"/>
        <v>756899</v>
      </c>
      <c r="L63" s="150">
        <f t="shared" si="4"/>
        <v>608524</v>
      </c>
      <c r="M63" s="150">
        <f t="shared" si="5"/>
        <v>3012</v>
      </c>
      <c r="N63" s="150">
        <f t="shared" si="6"/>
        <v>468336</v>
      </c>
      <c r="O63" s="159">
        <f t="shared" si="0"/>
        <v>1867902</v>
      </c>
      <c r="R63" s="150">
        <f t="shared" si="7"/>
        <v>13444</v>
      </c>
      <c r="S63" s="150">
        <f t="shared" si="7"/>
        <v>326863</v>
      </c>
      <c r="T63" s="150">
        <f t="shared" si="7"/>
        <v>262787</v>
      </c>
      <c r="U63" s="150">
        <f t="shared" ref="U63:W65" si="8">F63-M63</f>
        <v>1301</v>
      </c>
      <c r="V63" s="150">
        <f t="shared" si="8"/>
        <v>202248</v>
      </c>
      <c r="W63" s="154">
        <f t="shared" si="8"/>
        <v>806643</v>
      </c>
    </row>
    <row r="64" spans="1:23" ht="51" x14ac:dyDescent="0.2">
      <c r="A64" s="145">
        <v>560214</v>
      </c>
      <c r="B64" s="128" t="s">
        <v>37</v>
      </c>
      <c r="C64" s="150">
        <v>1490137</v>
      </c>
      <c r="D64" s="150">
        <v>1597400</v>
      </c>
      <c r="E64" s="150">
        <v>82027</v>
      </c>
      <c r="F64" s="150">
        <v>2582531</v>
      </c>
      <c r="G64" s="150">
        <v>295943</v>
      </c>
      <c r="H64" s="159">
        <v>6048038</v>
      </c>
      <c r="I64" s="161">
        <v>38.979999999999997</v>
      </c>
      <c r="J64" s="150">
        <f t="shared" si="2"/>
        <v>580855</v>
      </c>
      <c r="K64" s="150">
        <f t="shared" si="3"/>
        <v>622667</v>
      </c>
      <c r="L64" s="150">
        <f t="shared" si="4"/>
        <v>31974</v>
      </c>
      <c r="M64" s="150">
        <f t="shared" si="5"/>
        <v>1006671</v>
      </c>
      <c r="N64" s="150">
        <f t="shared" si="6"/>
        <v>115359</v>
      </c>
      <c r="O64" s="160">
        <f>SUM(J64:N64)</f>
        <v>2357526</v>
      </c>
      <c r="R64" s="150">
        <f t="shared" ref="R64:T65" si="9">C64-J64</f>
        <v>909282</v>
      </c>
      <c r="S64" s="150">
        <f t="shared" si="9"/>
        <v>974733</v>
      </c>
      <c r="T64" s="150">
        <f t="shared" si="9"/>
        <v>50053</v>
      </c>
      <c r="U64" s="150">
        <f t="shared" si="8"/>
        <v>1575860</v>
      </c>
      <c r="V64" s="150">
        <f t="shared" si="8"/>
        <v>180584</v>
      </c>
      <c r="W64" s="154">
        <f t="shared" si="8"/>
        <v>3690512</v>
      </c>
    </row>
    <row r="65" spans="1:23" x14ac:dyDescent="0.2">
      <c r="A65" s="316" t="s">
        <v>95</v>
      </c>
      <c r="B65" s="316"/>
      <c r="C65" s="150">
        <f t="shared" ref="C65:H65" si="10">SUM(C5:C64)</f>
        <v>19178392</v>
      </c>
      <c r="D65" s="150">
        <f t="shared" si="10"/>
        <v>16663440</v>
      </c>
      <c r="E65" s="150">
        <f t="shared" si="10"/>
        <v>7371230</v>
      </c>
      <c r="F65" s="150">
        <f t="shared" si="10"/>
        <v>9761137</v>
      </c>
      <c r="G65" s="150">
        <f t="shared" si="10"/>
        <v>15022735</v>
      </c>
      <c r="H65" s="160">
        <f t="shared" si="10"/>
        <v>67996934</v>
      </c>
      <c r="I65" s="161" t="s">
        <v>461</v>
      </c>
      <c r="J65" s="150">
        <f t="shared" ref="J65:O65" si="11">SUM(J5:J64)</f>
        <v>14105565</v>
      </c>
      <c r="K65" s="150">
        <f t="shared" si="11"/>
        <v>10954524</v>
      </c>
      <c r="L65" s="150">
        <f t="shared" si="11"/>
        <v>5218336</v>
      </c>
      <c r="M65" s="150">
        <f t="shared" si="11"/>
        <v>5992662</v>
      </c>
      <c r="N65" s="150">
        <f t="shared" si="11"/>
        <v>10430561</v>
      </c>
      <c r="O65" s="160">
        <f t="shared" si="11"/>
        <v>46701648</v>
      </c>
      <c r="R65" s="162">
        <f>C65-J65</f>
        <v>5072827</v>
      </c>
      <c r="S65" s="162">
        <f t="shared" si="9"/>
        <v>5708916</v>
      </c>
      <c r="T65" s="162">
        <f t="shared" si="9"/>
        <v>2152894</v>
      </c>
      <c r="U65" s="162">
        <f t="shared" si="8"/>
        <v>3768475</v>
      </c>
      <c r="V65" s="162">
        <f t="shared" si="8"/>
        <v>4592174</v>
      </c>
      <c r="W65" s="159">
        <f>H65-O65</f>
        <v>21295286</v>
      </c>
    </row>
    <row r="67" spans="1:23" x14ac:dyDescent="0.2">
      <c r="I67">
        <f>O65/H65*100</f>
        <v>68.681990867411798</v>
      </c>
    </row>
  </sheetData>
  <mergeCells count="12">
    <mergeCell ref="L1:O1"/>
    <mergeCell ref="R3:V3"/>
    <mergeCell ref="W3:W4"/>
    <mergeCell ref="A65:B65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67"/>
  <sheetViews>
    <sheetView view="pageBreakPreview" zoomScale="96" zoomScaleNormal="78" zoomScaleSheetLayoutView="96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K14" sqref="K14"/>
    </sheetView>
  </sheetViews>
  <sheetFormatPr defaultColWidth="30.33203125" defaultRowHeight="12.75" x14ac:dyDescent="0.2"/>
  <cols>
    <col min="1" max="1" width="10" style="146" customWidth="1"/>
    <col min="2" max="2" width="22.1640625" style="147" customWidth="1"/>
    <col min="3" max="7" width="12" style="148" customWidth="1"/>
    <col min="8" max="8" width="13.1640625" style="148" customWidth="1"/>
    <col min="9" max="9" width="12.83203125" style="148" customWidth="1"/>
    <col min="10" max="10" width="14.6640625" style="148" customWidth="1"/>
    <col min="11" max="13" width="12" style="148" customWidth="1"/>
    <col min="14" max="14" width="14.33203125" style="148" customWidth="1"/>
    <col min="15" max="17" width="14" style="148" customWidth="1"/>
    <col min="18" max="18" width="14.6640625" style="148" customWidth="1"/>
    <col min="19" max="19" width="14.1640625" style="148" customWidth="1"/>
    <col min="20" max="20" width="12.83203125" style="157" customWidth="1"/>
    <col min="21" max="250" width="9.33203125" style="146" customWidth="1"/>
    <col min="251" max="251" width="0" style="146" hidden="1" customWidth="1"/>
    <col min="252" max="252" width="30.33203125" style="146" customWidth="1"/>
  </cols>
  <sheetData>
    <row r="1" spans="1:20" ht="25.5" customHeight="1" x14ac:dyDescent="0.2">
      <c r="Q1" s="310" t="s">
        <v>181</v>
      </c>
      <c r="R1" s="310"/>
      <c r="S1" s="310"/>
      <c r="T1" s="310"/>
    </row>
    <row r="2" spans="1:20" ht="24.75" customHeight="1" x14ac:dyDescent="0.2">
      <c r="A2" s="324" t="s">
        <v>180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</row>
    <row r="3" spans="1:20" ht="24" customHeight="1" x14ac:dyDescent="0.2">
      <c r="A3" s="325" t="s">
        <v>109</v>
      </c>
      <c r="B3" s="325" t="s">
        <v>97</v>
      </c>
      <c r="C3" s="326" t="s">
        <v>182</v>
      </c>
      <c r="D3" s="327"/>
      <c r="E3" s="327"/>
      <c r="F3" s="327"/>
      <c r="G3" s="328"/>
      <c r="H3" s="329" t="s">
        <v>95</v>
      </c>
      <c r="I3" s="330" t="s">
        <v>183</v>
      </c>
      <c r="J3" s="330"/>
      <c r="K3" s="330"/>
      <c r="L3" s="330"/>
      <c r="M3" s="330"/>
      <c r="N3" s="331" t="s">
        <v>95</v>
      </c>
      <c r="O3" s="332" t="s">
        <v>184</v>
      </c>
      <c r="P3" s="332"/>
      <c r="Q3" s="332"/>
      <c r="R3" s="332"/>
      <c r="S3" s="332"/>
      <c r="T3" s="333" t="s">
        <v>95</v>
      </c>
    </row>
    <row r="4" spans="1:20" ht="43.5" customHeight="1" x14ac:dyDescent="0.2">
      <c r="A4" s="325"/>
      <c r="B4" s="325"/>
      <c r="C4" s="149" t="s">
        <v>462</v>
      </c>
      <c r="D4" s="149" t="s">
        <v>463</v>
      </c>
      <c r="E4" s="149" t="s">
        <v>464</v>
      </c>
      <c r="F4" s="149" t="s">
        <v>465</v>
      </c>
      <c r="G4" s="149" t="s">
        <v>466</v>
      </c>
      <c r="H4" s="329"/>
      <c r="I4" s="149" t="s">
        <v>462</v>
      </c>
      <c r="J4" s="149" t="s">
        <v>463</v>
      </c>
      <c r="K4" s="149" t="s">
        <v>464</v>
      </c>
      <c r="L4" s="149" t="s">
        <v>465</v>
      </c>
      <c r="M4" s="149" t="s">
        <v>466</v>
      </c>
      <c r="N4" s="331"/>
      <c r="O4" s="149" t="s">
        <v>462</v>
      </c>
      <c r="P4" s="149" t="s">
        <v>463</v>
      </c>
      <c r="Q4" s="149" t="s">
        <v>464</v>
      </c>
      <c r="R4" s="149" t="s">
        <v>465</v>
      </c>
      <c r="S4" s="149" t="s">
        <v>466</v>
      </c>
      <c r="T4" s="333"/>
    </row>
    <row r="5" spans="1:20" ht="38.25" x14ac:dyDescent="0.2">
      <c r="A5" s="127">
        <v>560002</v>
      </c>
      <c r="B5" s="128" t="s">
        <v>9</v>
      </c>
      <c r="C5" s="150">
        <v>89343</v>
      </c>
      <c r="D5" s="150">
        <v>27853</v>
      </c>
      <c r="E5" s="150">
        <v>47523</v>
      </c>
      <c r="F5" s="150">
        <v>4168</v>
      </c>
      <c r="G5" s="150">
        <v>20221</v>
      </c>
      <c r="H5" s="151">
        <v>189108</v>
      </c>
      <c r="I5" s="152">
        <v>133219</v>
      </c>
      <c r="J5" s="152">
        <v>41585</v>
      </c>
      <c r="K5" s="152">
        <v>70929</v>
      </c>
      <c r="L5" s="152">
        <v>6150</v>
      </c>
      <c r="M5" s="152">
        <v>30376</v>
      </c>
      <c r="N5" s="153">
        <f>I5+J5+K5+L5+M5</f>
        <v>282259</v>
      </c>
      <c r="O5" s="150">
        <f>C5+I5</f>
        <v>222562</v>
      </c>
      <c r="P5" s="150">
        <f t="shared" ref="P5:T20" si="0">D5+J5</f>
        <v>69438</v>
      </c>
      <c r="Q5" s="150">
        <f t="shared" si="0"/>
        <v>118452</v>
      </c>
      <c r="R5" s="150">
        <f t="shared" si="0"/>
        <v>10318</v>
      </c>
      <c r="S5" s="150">
        <f t="shared" si="0"/>
        <v>50597</v>
      </c>
      <c r="T5" s="154">
        <f t="shared" si="0"/>
        <v>471367</v>
      </c>
    </row>
    <row r="6" spans="1:20" ht="38.25" x14ac:dyDescent="0.2">
      <c r="A6" s="127">
        <v>560014</v>
      </c>
      <c r="B6" s="128" t="s">
        <v>20</v>
      </c>
      <c r="C6" s="150">
        <v>13248</v>
      </c>
      <c r="D6" s="150">
        <v>4929</v>
      </c>
      <c r="E6" s="150">
        <v>3470</v>
      </c>
      <c r="F6" s="150">
        <v>6511</v>
      </c>
      <c r="G6" s="150">
        <v>7659</v>
      </c>
      <c r="H6" s="151">
        <v>35817</v>
      </c>
      <c r="I6" s="152">
        <v>27262</v>
      </c>
      <c r="J6" s="152">
        <v>10089</v>
      </c>
      <c r="K6" s="152">
        <v>7176</v>
      </c>
      <c r="L6" s="152">
        <v>13427</v>
      </c>
      <c r="M6" s="152">
        <v>15714</v>
      </c>
      <c r="N6" s="153">
        <f t="shared" ref="N6:N64" si="1">I6+J6+K6+L6+M6</f>
        <v>73668</v>
      </c>
      <c r="O6" s="150">
        <f t="shared" ref="O6:T60" si="2">C6+I6</f>
        <v>40510</v>
      </c>
      <c r="P6" s="150">
        <f t="shared" si="0"/>
        <v>15018</v>
      </c>
      <c r="Q6" s="150">
        <f t="shared" si="0"/>
        <v>10646</v>
      </c>
      <c r="R6" s="150">
        <f t="shared" si="0"/>
        <v>19938</v>
      </c>
      <c r="S6" s="150">
        <f t="shared" si="0"/>
        <v>23373</v>
      </c>
      <c r="T6" s="154">
        <f t="shared" si="0"/>
        <v>109485</v>
      </c>
    </row>
    <row r="7" spans="1:20" ht="25.5" x14ac:dyDescent="0.2">
      <c r="A7" s="127">
        <v>560017</v>
      </c>
      <c r="B7" s="128" t="s">
        <v>21</v>
      </c>
      <c r="C7" s="150">
        <v>353640</v>
      </c>
      <c r="D7" s="150">
        <v>30970</v>
      </c>
      <c r="E7" s="150">
        <v>18719</v>
      </c>
      <c r="F7" s="150">
        <v>12008</v>
      </c>
      <c r="G7" s="150">
        <v>55833</v>
      </c>
      <c r="H7" s="151">
        <v>471170</v>
      </c>
      <c r="I7" s="152">
        <v>983266</v>
      </c>
      <c r="J7" s="152">
        <v>86854</v>
      </c>
      <c r="K7" s="152">
        <v>52195</v>
      </c>
      <c r="L7" s="152">
        <v>33745</v>
      </c>
      <c r="M7" s="152">
        <v>156004</v>
      </c>
      <c r="N7" s="153">
        <f t="shared" si="1"/>
        <v>1312064</v>
      </c>
      <c r="O7" s="150">
        <f t="shared" si="2"/>
        <v>1336906</v>
      </c>
      <c r="P7" s="150">
        <f t="shared" si="0"/>
        <v>117824</v>
      </c>
      <c r="Q7" s="150">
        <f t="shared" si="0"/>
        <v>70914</v>
      </c>
      <c r="R7" s="150">
        <f t="shared" si="0"/>
        <v>45753</v>
      </c>
      <c r="S7" s="150">
        <f t="shared" si="0"/>
        <v>211837</v>
      </c>
      <c r="T7" s="154">
        <f t="shared" si="0"/>
        <v>1783234</v>
      </c>
    </row>
    <row r="8" spans="1:20" ht="25.5" x14ac:dyDescent="0.2">
      <c r="A8" s="127">
        <v>560019</v>
      </c>
      <c r="B8" s="128" t="s">
        <v>22</v>
      </c>
      <c r="C8" s="150">
        <v>109753</v>
      </c>
      <c r="D8" s="150">
        <v>16967</v>
      </c>
      <c r="E8" s="150">
        <v>13771</v>
      </c>
      <c r="F8" s="150">
        <v>13561</v>
      </c>
      <c r="G8" s="150">
        <v>35040</v>
      </c>
      <c r="H8" s="151">
        <v>189092</v>
      </c>
      <c r="I8" s="152">
        <v>940571</v>
      </c>
      <c r="J8" s="152">
        <v>145490</v>
      </c>
      <c r="K8" s="152">
        <v>116951</v>
      </c>
      <c r="L8" s="152">
        <v>115899</v>
      </c>
      <c r="M8" s="152">
        <v>298352</v>
      </c>
      <c r="N8" s="153">
        <f t="shared" si="1"/>
        <v>1617263</v>
      </c>
      <c r="O8" s="150">
        <f t="shared" si="2"/>
        <v>1050324</v>
      </c>
      <c r="P8" s="150">
        <f t="shared" si="0"/>
        <v>162457</v>
      </c>
      <c r="Q8" s="150">
        <f t="shared" si="0"/>
        <v>130722</v>
      </c>
      <c r="R8" s="150">
        <f t="shared" si="0"/>
        <v>129460</v>
      </c>
      <c r="S8" s="150">
        <f t="shared" si="0"/>
        <v>333392</v>
      </c>
      <c r="T8" s="154">
        <f t="shared" si="0"/>
        <v>1806355</v>
      </c>
    </row>
    <row r="9" spans="1:20" ht="25.5" x14ac:dyDescent="0.2">
      <c r="A9" s="127">
        <v>560021</v>
      </c>
      <c r="B9" s="128" t="s">
        <v>23</v>
      </c>
      <c r="C9" s="150">
        <v>589444</v>
      </c>
      <c r="D9" s="150">
        <v>143457</v>
      </c>
      <c r="E9" s="150">
        <v>75012</v>
      </c>
      <c r="F9" s="150">
        <v>20605</v>
      </c>
      <c r="G9" s="150">
        <v>64376</v>
      </c>
      <c r="H9" s="151">
        <v>892894</v>
      </c>
      <c r="I9" s="152">
        <v>1565079</v>
      </c>
      <c r="J9" s="152">
        <v>388652</v>
      </c>
      <c r="K9" s="152">
        <v>200881</v>
      </c>
      <c r="L9" s="152">
        <v>54811</v>
      </c>
      <c r="M9" s="152">
        <v>171358</v>
      </c>
      <c r="N9" s="153">
        <f t="shared" si="1"/>
        <v>2380781</v>
      </c>
      <c r="O9" s="150">
        <f t="shared" si="2"/>
        <v>2154523</v>
      </c>
      <c r="P9" s="150">
        <f t="shared" si="0"/>
        <v>532109</v>
      </c>
      <c r="Q9" s="150">
        <f t="shared" si="0"/>
        <v>275893</v>
      </c>
      <c r="R9" s="150">
        <f t="shared" si="0"/>
        <v>75416</v>
      </c>
      <c r="S9" s="150">
        <f t="shared" si="0"/>
        <v>235734</v>
      </c>
      <c r="T9" s="154">
        <f t="shared" si="0"/>
        <v>3273675</v>
      </c>
    </row>
    <row r="10" spans="1:20" ht="25.5" x14ac:dyDescent="0.2">
      <c r="A10" s="127">
        <v>560022</v>
      </c>
      <c r="B10" s="128" t="s">
        <v>24</v>
      </c>
      <c r="C10" s="150">
        <v>251919</v>
      </c>
      <c r="D10" s="150">
        <v>57280</v>
      </c>
      <c r="E10" s="150">
        <v>59957</v>
      </c>
      <c r="F10" s="150">
        <v>10908</v>
      </c>
      <c r="G10" s="150">
        <v>69951</v>
      </c>
      <c r="H10" s="151">
        <v>450015</v>
      </c>
      <c r="I10" s="152">
        <v>1128859</v>
      </c>
      <c r="J10" s="152">
        <v>260819</v>
      </c>
      <c r="K10" s="152">
        <v>269269</v>
      </c>
      <c r="L10" s="152">
        <v>49115</v>
      </c>
      <c r="M10" s="152">
        <v>314389</v>
      </c>
      <c r="N10" s="153">
        <f t="shared" si="1"/>
        <v>2022451</v>
      </c>
      <c r="O10" s="150">
        <f t="shared" si="2"/>
        <v>1380778</v>
      </c>
      <c r="P10" s="150">
        <f t="shared" si="0"/>
        <v>318099</v>
      </c>
      <c r="Q10" s="150">
        <f t="shared" si="0"/>
        <v>329226</v>
      </c>
      <c r="R10" s="150">
        <f t="shared" si="0"/>
        <v>60023</v>
      </c>
      <c r="S10" s="150">
        <f t="shared" si="0"/>
        <v>384340</v>
      </c>
      <c r="T10" s="154">
        <f t="shared" si="0"/>
        <v>2472466</v>
      </c>
    </row>
    <row r="11" spans="1:20" ht="25.5" x14ac:dyDescent="0.2">
      <c r="A11" s="127">
        <v>560024</v>
      </c>
      <c r="B11" s="128" t="s">
        <v>25</v>
      </c>
      <c r="C11" s="150">
        <v>48736</v>
      </c>
      <c r="D11" s="150">
        <v>13249</v>
      </c>
      <c r="E11" s="150">
        <v>5421</v>
      </c>
      <c r="F11" s="150">
        <v>3063</v>
      </c>
      <c r="G11" s="150">
        <v>9222</v>
      </c>
      <c r="H11" s="151">
        <v>79691</v>
      </c>
      <c r="I11" s="152">
        <v>1174402</v>
      </c>
      <c r="J11" s="152">
        <v>317372</v>
      </c>
      <c r="K11" s="152">
        <v>131048</v>
      </c>
      <c r="L11" s="152">
        <v>73339</v>
      </c>
      <c r="M11" s="152">
        <v>223019</v>
      </c>
      <c r="N11" s="153">
        <f t="shared" si="1"/>
        <v>1919180</v>
      </c>
      <c r="O11" s="150">
        <f t="shared" si="2"/>
        <v>1223138</v>
      </c>
      <c r="P11" s="150">
        <f t="shared" si="0"/>
        <v>330621</v>
      </c>
      <c r="Q11" s="150">
        <f t="shared" si="0"/>
        <v>136469</v>
      </c>
      <c r="R11" s="150">
        <f t="shared" si="0"/>
        <v>76402</v>
      </c>
      <c r="S11" s="150">
        <f t="shared" si="0"/>
        <v>232241</v>
      </c>
      <c r="T11" s="154">
        <f t="shared" si="0"/>
        <v>1998871</v>
      </c>
    </row>
    <row r="12" spans="1:20" ht="38.25" x14ac:dyDescent="0.2">
      <c r="A12" s="127">
        <v>560026</v>
      </c>
      <c r="B12" s="128" t="s">
        <v>26</v>
      </c>
      <c r="C12" s="150">
        <v>814689</v>
      </c>
      <c r="D12" s="150">
        <v>616872</v>
      </c>
      <c r="E12" s="150">
        <v>245945</v>
      </c>
      <c r="F12" s="150">
        <v>49463</v>
      </c>
      <c r="G12" s="150">
        <v>168177</v>
      </c>
      <c r="H12" s="151">
        <v>1895146</v>
      </c>
      <c r="I12" s="152">
        <v>1004501</v>
      </c>
      <c r="J12" s="152">
        <v>754932</v>
      </c>
      <c r="K12" s="152">
        <v>301181</v>
      </c>
      <c r="L12" s="152">
        <v>61069</v>
      </c>
      <c r="M12" s="152">
        <v>210637</v>
      </c>
      <c r="N12" s="153">
        <f t="shared" si="1"/>
        <v>2332320</v>
      </c>
      <c r="O12" s="150">
        <f t="shared" si="2"/>
        <v>1819190</v>
      </c>
      <c r="P12" s="150">
        <f t="shared" si="0"/>
        <v>1371804</v>
      </c>
      <c r="Q12" s="150">
        <f t="shared" si="0"/>
        <v>547126</v>
      </c>
      <c r="R12" s="150">
        <f t="shared" si="0"/>
        <v>110532</v>
      </c>
      <c r="S12" s="150">
        <f t="shared" si="0"/>
        <v>378814</v>
      </c>
      <c r="T12" s="154">
        <f t="shared" si="0"/>
        <v>4227466</v>
      </c>
    </row>
    <row r="13" spans="1:20" ht="25.5" x14ac:dyDescent="0.2">
      <c r="A13" s="127">
        <v>560032</v>
      </c>
      <c r="B13" s="128" t="s">
        <v>28</v>
      </c>
      <c r="C13" s="150">
        <v>58108</v>
      </c>
      <c r="D13" s="150">
        <v>192083</v>
      </c>
      <c r="E13" s="150">
        <v>42280</v>
      </c>
      <c r="F13" s="150">
        <v>6386</v>
      </c>
      <c r="G13" s="150">
        <v>97184</v>
      </c>
      <c r="H13" s="151">
        <v>396041</v>
      </c>
      <c r="I13" s="152">
        <v>52383</v>
      </c>
      <c r="J13" s="152">
        <v>173337</v>
      </c>
      <c r="K13" s="152">
        <v>37969</v>
      </c>
      <c r="L13" s="152">
        <v>5724</v>
      </c>
      <c r="M13" s="152">
        <v>88046</v>
      </c>
      <c r="N13" s="153">
        <f t="shared" si="1"/>
        <v>357459</v>
      </c>
      <c r="O13" s="150">
        <f t="shared" si="2"/>
        <v>110491</v>
      </c>
      <c r="P13" s="150">
        <f t="shared" si="0"/>
        <v>365420</v>
      </c>
      <c r="Q13" s="150">
        <f t="shared" si="0"/>
        <v>80249</v>
      </c>
      <c r="R13" s="150">
        <f t="shared" si="0"/>
        <v>12110</v>
      </c>
      <c r="S13" s="150">
        <f t="shared" si="0"/>
        <v>185230</v>
      </c>
      <c r="T13" s="154">
        <f t="shared" si="0"/>
        <v>753500</v>
      </c>
    </row>
    <row r="14" spans="1:20" ht="25.5" x14ac:dyDescent="0.2">
      <c r="A14" s="127">
        <v>560033</v>
      </c>
      <c r="B14" s="128" t="s">
        <v>29</v>
      </c>
      <c r="C14" s="150">
        <v>37132</v>
      </c>
      <c r="D14" s="150">
        <v>71019</v>
      </c>
      <c r="E14" s="150">
        <v>11928</v>
      </c>
      <c r="F14" s="150">
        <v>5555</v>
      </c>
      <c r="G14" s="150">
        <v>36612</v>
      </c>
      <c r="H14" s="151">
        <v>162246</v>
      </c>
      <c r="I14" s="152">
        <v>159822</v>
      </c>
      <c r="J14" s="152">
        <v>305501</v>
      </c>
      <c r="K14" s="152">
        <v>51260</v>
      </c>
      <c r="L14" s="152">
        <v>23464</v>
      </c>
      <c r="M14" s="152">
        <v>158966</v>
      </c>
      <c r="N14" s="153">
        <f t="shared" si="1"/>
        <v>699013</v>
      </c>
      <c r="O14" s="150">
        <f t="shared" si="2"/>
        <v>196954</v>
      </c>
      <c r="P14" s="150">
        <f t="shared" si="0"/>
        <v>376520</v>
      </c>
      <c r="Q14" s="150">
        <f t="shared" si="0"/>
        <v>63188</v>
      </c>
      <c r="R14" s="150">
        <f t="shared" si="0"/>
        <v>29019</v>
      </c>
      <c r="S14" s="150">
        <f t="shared" si="0"/>
        <v>195578</v>
      </c>
      <c r="T14" s="154">
        <f t="shared" si="0"/>
        <v>861259</v>
      </c>
    </row>
    <row r="15" spans="1:20" ht="25.5" x14ac:dyDescent="0.2">
      <c r="A15" s="127">
        <v>560034</v>
      </c>
      <c r="B15" s="128" t="s">
        <v>30</v>
      </c>
      <c r="C15" s="150">
        <v>80673</v>
      </c>
      <c r="D15" s="150">
        <v>371645</v>
      </c>
      <c r="E15" s="150">
        <v>74464</v>
      </c>
      <c r="F15" s="150">
        <v>12363</v>
      </c>
      <c r="G15" s="150">
        <v>160143</v>
      </c>
      <c r="H15" s="151">
        <v>699288</v>
      </c>
      <c r="I15" s="152">
        <v>74795</v>
      </c>
      <c r="J15" s="152">
        <v>344045</v>
      </c>
      <c r="K15" s="152">
        <v>69100</v>
      </c>
      <c r="L15" s="152">
        <v>11333</v>
      </c>
      <c r="M15" s="152">
        <v>149539</v>
      </c>
      <c r="N15" s="153">
        <f t="shared" si="1"/>
        <v>648812</v>
      </c>
      <c r="O15" s="150">
        <f t="shared" si="2"/>
        <v>155468</v>
      </c>
      <c r="P15" s="150">
        <f t="shared" si="0"/>
        <v>715690</v>
      </c>
      <c r="Q15" s="150">
        <f t="shared" si="0"/>
        <v>143564</v>
      </c>
      <c r="R15" s="150">
        <f t="shared" si="0"/>
        <v>23696</v>
      </c>
      <c r="S15" s="150">
        <f t="shared" si="0"/>
        <v>309682</v>
      </c>
      <c r="T15" s="154">
        <f t="shared" si="0"/>
        <v>1348100</v>
      </c>
    </row>
    <row r="16" spans="1:20" ht="25.5" x14ac:dyDescent="0.2">
      <c r="A16" s="127">
        <v>560035</v>
      </c>
      <c r="B16" s="128" t="s">
        <v>31</v>
      </c>
      <c r="C16" s="150">
        <v>184599</v>
      </c>
      <c r="D16" s="150">
        <v>382200</v>
      </c>
      <c r="E16" s="150">
        <v>56229</v>
      </c>
      <c r="F16" s="150">
        <v>12273</v>
      </c>
      <c r="G16" s="150">
        <v>172862</v>
      </c>
      <c r="H16" s="151">
        <v>808163</v>
      </c>
      <c r="I16" s="152">
        <v>262444</v>
      </c>
      <c r="J16" s="152">
        <v>542078</v>
      </c>
      <c r="K16" s="152">
        <v>79825</v>
      </c>
      <c r="L16" s="152">
        <v>17319</v>
      </c>
      <c r="M16" s="152">
        <v>247779</v>
      </c>
      <c r="N16" s="153">
        <f t="shared" si="1"/>
        <v>1149445</v>
      </c>
      <c r="O16" s="150">
        <f t="shared" si="2"/>
        <v>447043</v>
      </c>
      <c r="P16" s="150">
        <f t="shared" si="0"/>
        <v>924278</v>
      </c>
      <c r="Q16" s="150">
        <f t="shared" si="0"/>
        <v>136054</v>
      </c>
      <c r="R16" s="150">
        <f t="shared" si="0"/>
        <v>29592</v>
      </c>
      <c r="S16" s="150">
        <f t="shared" si="0"/>
        <v>420641</v>
      </c>
      <c r="T16" s="154">
        <f t="shared" si="0"/>
        <v>1957608</v>
      </c>
    </row>
    <row r="17" spans="1:20" ht="25.5" x14ac:dyDescent="0.2">
      <c r="A17" s="127">
        <v>560036</v>
      </c>
      <c r="B17" s="128" t="s">
        <v>27</v>
      </c>
      <c r="C17" s="150">
        <v>68437</v>
      </c>
      <c r="D17" s="150">
        <v>353386</v>
      </c>
      <c r="E17" s="150">
        <v>24912</v>
      </c>
      <c r="F17" s="150">
        <v>8600</v>
      </c>
      <c r="G17" s="150">
        <v>136255</v>
      </c>
      <c r="H17" s="151">
        <v>591590</v>
      </c>
      <c r="I17" s="152">
        <v>138521</v>
      </c>
      <c r="J17" s="152">
        <v>716438</v>
      </c>
      <c r="K17" s="152">
        <v>50073</v>
      </c>
      <c r="L17" s="152">
        <v>17372</v>
      </c>
      <c r="M17" s="152">
        <v>279761</v>
      </c>
      <c r="N17" s="153">
        <f t="shared" si="1"/>
        <v>1202165</v>
      </c>
      <c r="O17" s="150">
        <f t="shared" si="2"/>
        <v>206958</v>
      </c>
      <c r="P17" s="150">
        <f t="shared" si="0"/>
        <v>1069824</v>
      </c>
      <c r="Q17" s="150">
        <f t="shared" si="0"/>
        <v>74985</v>
      </c>
      <c r="R17" s="150">
        <f t="shared" si="0"/>
        <v>25972</v>
      </c>
      <c r="S17" s="150">
        <f t="shared" si="0"/>
        <v>416016</v>
      </c>
      <c r="T17" s="154">
        <f t="shared" si="0"/>
        <v>1793755</v>
      </c>
    </row>
    <row r="18" spans="1:20" ht="12.75" customHeight="1" x14ac:dyDescent="0.2">
      <c r="A18" s="127">
        <v>560041</v>
      </c>
      <c r="B18" s="128" t="s">
        <v>33</v>
      </c>
      <c r="C18" s="150">
        <v>15284</v>
      </c>
      <c r="D18" s="150">
        <v>271259</v>
      </c>
      <c r="E18" s="150">
        <v>179588</v>
      </c>
      <c r="F18" s="150">
        <v>1014</v>
      </c>
      <c r="G18" s="150">
        <v>93515</v>
      </c>
      <c r="H18" s="151">
        <v>560660</v>
      </c>
      <c r="I18" s="152">
        <v>19842</v>
      </c>
      <c r="J18" s="152">
        <v>368330</v>
      </c>
      <c r="K18" s="152">
        <v>227898</v>
      </c>
      <c r="L18" s="152">
        <v>1276</v>
      </c>
      <c r="M18" s="152">
        <v>116380</v>
      </c>
      <c r="N18" s="153">
        <f t="shared" si="1"/>
        <v>733726</v>
      </c>
      <c r="O18" s="150">
        <f t="shared" si="2"/>
        <v>35126</v>
      </c>
      <c r="P18" s="150">
        <f t="shared" si="0"/>
        <v>639589</v>
      </c>
      <c r="Q18" s="150">
        <f t="shared" si="0"/>
        <v>407486</v>
      </c>
      <c r="R18" s="150">
        <f t="shared" si="0"/>
        <v>2290</v>
      </c>
      <c r="S18" s="150">
        <f t="shared" si="0"/>
        <v>209895</v>
      </c>
      <c r="T18" s="154">
        <f t="shared" si="0"/>
        <v>1294386</v>
      </c>
    </row>
    <row r="19" spans="1:20" ht="25.5" x14ac:dyDescent="0.2">
      <c r="A19" s="127">
        <v>560043</v>
      </c>
      <c r="B19" s="128" t="s">
        <v>34</v>
      </c>
      <c r="C19" s="150">
        <v>495910</v>
      </c>
      <c r="D19" s="150">
        <v>7745</v>
      </c>
      <c r="E19" s="150">
        <v>20346</v>
      </c>
      <c r="F19" s="150">
        <v>514</v>
      </c>
      <c r="G19" s="150">
        <v>53327</v>
      </c>
      <c r="H19" s="151">
        <v>577842</v>
      </c>
      <c r="I19" s="152">
        <v>470004</v>
      </c>
      <c r="J19" s="152">
        <v>7336</v>
      </c>
      <c r="K19" s="152">
        <v>19226</v>
      </c>
      <c r="L19" s="152">
        <v>539</v>
      </c>
      <c r="M19" s="152">
        <v>51668</v>
      </c>
      <c r="N19" s="153">
        <f t="shared" si="1"/>
        <v>548773</v>
      </c>
      <c r="O19" s="150">
        <f t="shared" si="2"/>
        <v>965914</v>
      </c>
      <c r="P19" s="150">
        <f t="shared" si="0"/>
        <v>15081</v>
      </c>
      <c r="Q19" s="150">
        <f t="shared" si="0"/>
        <v>39572</v>
      </c>
      <c r="R19" s="150">
        <f t="shared" si="0"/>
        <v>1053</v>
      </c>
      <c r="S19" s="150">
        <f t="shared" si="0"/>
        <v>104995</v>
      </c>
      <c r="T19" s="154">
        <f t="shared" si="0"/>
        <v>1126615</v>
      </c>
    </row>
    <row r="20" spans="1:20" ht="25.5" x14ac:dyDescent="0.2">
      <c r="A20" s="127">
        <v>560045</v>
      </c>
      <c r="B20" s="128" t="s">
        <v>35</v>
      </c>
      <c r="C20" s="150">
        <v>13552</v>
      </c>
      <c r="D20" s="150">
        <v>132910</v>
      </c>
      <c r="E20" s="150">
        <v>1225</v>
      </c>
      <c r="F20" s="150">
        <v>114524</v>
      </c>
      <c r="G20" s="150">
        <v>29487</v>
      </c>
      <c r="H20" s="151">
        <v>291698</v>
      </c>
      <c r="I20" s="152">
        <v>25500</v>
      </c>
      <c r="J20" s="152">
        <v>251802</v>
      </c>
      <c r="K20" s="152">
        <v>2296</v>
      </c>
      <c r="L20" s="152">
        <v>215292</v>
      </c>
      <c r="M20" s="152">
        <v>55827</v>
      </c>
      <c r="N20" s="153">
        <f t="shared" si="1"/>
        <v>550717</v>
      </c>
      <c r="O20" s="150">
        <f t="shared" si="2"/>
        <v>39052</v>
      </c>
      <c r="P20" s="150">
        <f t="shared" si="0"/>
        <v>384712</v>
      </c>
      <c r="Q20" s="150">
        <f t="shared" si="0"/>
        <v>3521</v>
      </c>
      <c r="R20" s="150">
        <f t="shared" si="0"/>
        <v>329816</v>
      </c>
      <c r="S20" s="150">
        <f t="shared" si="0"/>
        <v>85314</v>
      </c>
      <c r="T20" s="154">
        <f t="shared" si="0"/>
        <v>842415</v>
      </c>
    </row>
    <row r="21" spans="1:20" ht="25.5" x14ac:dyDescent="0.2">
      <c r="A21" s="127">
        <v>560047</v>
      </c>
      <c r="B21" s="128" t="s">
        <v>36</v>
      </c>
      <c r="C21" s="150">
        <v>49782</v>
      </c>
      <c r="D21" s="150">
        <v>329326</v>
      </c>
      <c r="E21" s="150">
        <v>2036</v>
      </c>
      <c r="F21" s="150">
        <v>355822</v>
      </c>
      <c r="G21" s="150">
        <v>93875</v>
      </c>
      <c r="H21" s="151">
        <v>830841</v>
      </c>
      <c r="I21" s="152">
        <v>49221</v>
      </c>
      <c r="J21" s="152">
        <v>322979</v>
      </c>
      <c r="K21" s="152">
        <v>2009</v>
      </c>
      <c r="L21" s="152">
        <v>343276</v>
      </c>
      <c r="M21" s="152">
        <v>91935</v>
      </c>
      <c r="N21" s="153">
        <f t="shared" si="1"/>
        <v>809420</v>
      </c>
      <c r="O21" s="150">
        <f t="shared" si="2"/>
        <v>99003</v>
      </c>
      <c r="P21" s="150">
        <f t="shared" si="2"/>
        <v>652305</v>
      </c>
      <c r="Q21" s="150">
        <f t="shared" si="2"/>
        <v>4045</v>
      </c>
      <c r="R21" s="150">
        <f t="shared" si="2"/>
        <v>699098</v>
      </c>
      <c r="S21" s="150">
        <f t="shared" si="2"/>
        <v>185810</v>
      </c>
      <c r="T21" s="154">
        <f t="shared" si="2"/>
        <v>1640261</v>
      </c>
    </row>
    <row r="22" spans="1:20" x14ac:dyDescent="0.2">
      <c r="A22" s="127">
        <v>560052</v>
      </c>
      <c r="B22" s="128" t="s">
        <v>38</v>
      </c>
      <c r="C22" s="150">
        <v>710</v>
      </c>
      <c r="D22" s="150">
        <v>1858</v>
      </c>
      <c r="E22" s="150">
        <v>1640</v>
      </c>
      <c r="F22" s="150">
        <v>237308</v>
      </c>
      <c r="G22" s="150">
        <v>130899</v>
      </c>
      <c r="H22" s="151">
        <v>372415</v>
      </c>
      <c r="I22" s="152">
        <v>930</v>
      </c>
      <c r="J22" s="152">
        <v>2552</v>
      </c>
      <c r="K22" s="152">
        <v>2241</v>
      </c>
      <c r="L22" s="152">
        <v>321964</v>
      </c>
      <c r="M22" s="152">
        <v>180187</v>
      </c>
      <c r="N22" s="153">
        <f t="shared" si="1"/>
        <v>507874</v>
      </c>
      <c r="O22" s="150">
        <f t="shared" si="2"/>
        <v>1640</v>
      </c>
      <c r="P22" s="150">
        <f t="shared" si="2"/>
        <v>4410</v>
      </c>
      <c r="Q22" s="150">
        <f t="shared" si="2"/>
        <v>3881</v>
      </c>
      <c r="R22" s="150">
        <f t="shared" si="2"/>
        <v>559272</v>
      </c>
      <c r="S22" s="150">
        <f t="shared" si="2"/>
        <v>311086</v>
      </c>
      <c r="T22" s="154">
        <f t="shared" si="2"/>
        <v>880289</v>
      </c>
    </row>
    <row r="23" spans="1:20" x14ac:dyDescent="0.2">
      <c r="A23" s="127">
        <v>560053</v>
      </c>
      <c r="B23" s="128" t="s">
        <v>39</v>
      </c>
      <c r="C23" s="150">
        <v>3062</v>
      </c>
      <c r="D23" s="150">
        <v>240410</v>
      </c>
      <c r="E23" s="150">
        <v>871</v>
      </c>
      <c r="F23" s="150">
        <v>429</v>
      </c>
      <c r="G23" s="150">
        <v>21654</v>
      </c>
      <c r="H23" s="151">
        <v>266426</v>
      </c>
      <c r="I23" s="152">
        <v>4966</v>
      </c>
      <c r="J23" s="152">
        <v>389210</v>
      </c>
      <c r="K23" s="152">
        <v>1399</v>
      </c>
      <c r="L23" s="152">
        <v>674</v>
      </c>
      <c r="M23" s="152">
        <v>34926</v>
      </c>
      <c r="N23" s="153">
        <f t="shared" si="1"/>
        <v>431175</v>
      </c>
      <c r="O23" s="150">
        <f t="shared" si="2"/>
        <v>8028</v>
      </c>
      <c r="P23" s="150">
        <f t="shared" si="2"/>
        <v>629620</v>
      </c>
      <c r="Q23" s="150">
        <f t="shared" si="2"/>
        <v>2270</v>
      </c>
      <c r="R23" s="150">
        <f t="shared" si="2"/>
        <v>1103</v>
      </c>
      <c r="S23" s="150">
        <f t="shared" si="2"/>
        <v>56580</v>
      </c>
      <c r="T23" s="154">
        <f t="shared" si="2"/>
        <v>697601</v>
      </c>
    </row>
    <row r="24" spans="1:20" x14ac:dyDescent="0.2">
      <c r="A24" s="127">
        <v>560054</v>
      </c>
      <c r="B24" s="128" t="s">
        <v>40</v>
      </c>
      <c r="C24" s="150">
        <v>4668</v>
      </c>
      <c r="D24" s="150">
        <v>5041</v>
      </c>
      <c r="E24" s="150">
        <v>132116</v>
      </c>
      <c r="F24" s="150">
        <v>18203</v>
      </c>
      <c r="G24" s="150">
        <v>154642</v>
      </c>
      <c r="H24" s="151">
        <v>314670</v>
      </c>
      <c r="I24" s="152">
        <v>6525</v>
      </c>
      <c r="J24" s="152">
        <v>7534</v>
      </c>
      <c r="K24" s="152">
        <v>189422</v>
      </c>
      <c r="L24" s="152">
        <v>26037</v>
      </c>
      <c r="M24" s="152">
        <v>226563</v>
      </c>
      <c r="N24" s="153">
        <f t="shared" si="1"/>
        <v>456081</v>
      </c>
      <c r="O24" s="150">
        <f t="shared" si="2"/>
        <v>11193</v>
      </c>
      <c r="P24" s="150">
        <f t="shared" si="2"/>
        <v>12575</v>
      </c>
      <c r="Q24" s="150">
        <f t="shared" si="2"/>
        <v>321538</v>
      </c>
      <c r="R24" s="150">
        <f t="shared" si="2"/>
        <v>44240</v>
      </c>
      <c r="S24" s="150">
        <f t="shared" si="2"/>
        <v>381205</v>
      </c>
      <c r="T24" s="154">
        <f t="shared" si="2"/>
        <v>770751</v>
      </c>
    </row>
    <row r="25" spans="1:20" ht="25.5" x14ac:dyDescent="0.2">
      <c r="A25" s="127">
        <v>560055</v>
      </c>
      <c r="B25" s="128" t="s">
        <v>41</v>
      </c>
      <c r="C25" s="150">
        <v>6024</v>
      </c>
      <c r="D25" s="150">
        <v>2844</v>
      </c>
      <c r="E25" s="150">
        <v>79656</v>
      </c>
      <c r="F25" s="150">
        <v>1951</v>
      </c>
      <c r="G25" s="150">
        <v>181827</v>
      </c>
      <c r="H25" s="151">
        <v>272302</v>
      </c>
      <c r="I25" s="152">
        <v>6804</v>
      </c>
      <c r="J25" s="152">
        <v>3251</v>
      </c>
      <c r="K25" s="152">
        <v>90454</v>
      </c>
      <c r="L25" s="152">
        <v>2164</v>
      </c>
      <c r="M25" s="152">
        <v>209177</v>
      </c>
      <c r="N25" s="153">
        <f t="shared" si="1"/>
        <v>311850</v>
      </c>
      <c r="O25" s="150">
        <f t="shared" si="2"/>
        <v>12828</v>
      </c>
      <c r="P25" s="150">
        <f t="shared" si="2"/>
        <v>6095</v>
      </c>
      <c r="Q25" s="150">
        <f t="shared" si="2"/>
        <v>170110</v>
      </c>
      <c r="R25" s="150">
        <f t="shared" si="2"/>
        <v>4115</v>
      </c>
      <c r="S25" s="150">
        <f t="shared" si="2"/>
        <v>391004</v>
      </c>
      <c r="T25" s="154">
        <f t="shared" si="2"/>
        <v>584152</v>
      </c>
    </row>
    <row r="26" spans="1:20" x14ac:dyDescent="0.2">
      <c r="A26" s="127">
        <v>560056</v>
      </c>
      <c r="B26" s="128" t="s">
        <v>42</v>
      </c>
      <c r="C26" s="150">
        <v>926</v>
      </c>
      <c r="D26" s="150">
        <v>2102</v>
      </c>
      <c r="E26" s="150">
        <v>394</v>
      </c>
      <c r="F26" s="150">
        <v>224785</v>
      </c>
      <c r="G26" s="150">
        <v>67092</v>
      </c>
      <c r="H26" s="151">
        <v>295299</v>
      </c>
      <c r="I26" s="152">
        <v>1366</v>
      </c>
      <c r="J26" s="152">
        <v>2971</v>
      </c>
      <c r="K26" s="152">
        <v>758</v>
      </c>
      <c r="L26" s="152">
        <v>300858</v>
      </c>
      <c r="M26" s="152">
        <v>91242</v>
      </c>
      <c r="N26" s="153">
        <f t="shared" si="1"/>
        <v>397195</v>
      </c>
      <c r="O26" s="150">
        <f t="shared" si="2"/>
        <v>2292</v>
      </c>
      <c r="P26" s="150">
        <f t="shared" si="2"/>
        <v>5073</v>
      </c>
      <c r="Q26" s="150">
        <f t="shared" si="2"/>
        <v>1152</v>
      </c>
      <c r="R26" s="150">
        <f t="shared" si="2"/>
        <v>525643</v>
      </c>
      <c r="S26" s="150">
        <f t="shared" si="2"/>
        <v>158334</v>
      </c>
      <c r="T26" s="154">
        <f t="shared" si="2"/>
        <v>692494</v>
      </c>
    </row>
    <row r="27" spans="1:20" x14ac:dyDescent="0.2">
      <c r="A27" s="127">
        <v>560057</v>
      </c>
      <c r="B27" s="128" t="s">
        <v>43</v>
      </c>
      <c r="C27" s="150">
        <v>127136</v>
      </c>
      <c r="D27" s="150">
        <v>2014</v>
      </c>
      <c r="E27" s="150">
        <v>1891</v>
      </c>
      <c r="F27" s="150">
        <v>542</v>
      </c>
      <c r="G27" s="150">
        <v>2745</v>
      </c>
      <c r="H27" s="151">
        <v>134328</v>
      </c>
      <c r="I27" s="152">
        <v>329974</v>
      </c>
      <c r="J27" s="152">
        <v>5146</v>
      </c>
      <c r="K27" s="152">
        <v>4788</v>
      </c>
      <c r="L27" s="152">
        <v>1358</v>
      </c>
      <c r="M27" s="152">
        <v>7072</v>
      </c>
      <c r="N27" s="153">
        <f t="shared" si="1"/>
        <v>348338</v>
      </c>
      <c r="O27" s="150">
        <f t="shared" si="2"/>
        <v>457110</v>
      </c>
      <c r="P27" s="150">
        <f t="shared" si="2"/>
        <v>7160</v>
      </c>
      <c r="Q27" s="150">
        <f t="shared" si="2"/>
        <v>6679</v>
      </c>
      <c r="R27" s="150">
        <f t="shared" si="2"/>
        <v>1900</v>
      </c>
      <c r="S27" s="150">
        <f t="shared" si="2"/>
        <v>9817</v>
      </c>
      <c r="T27" s="154">
        <f t="shared" si="2"/>
        <v>482666</v>
      </c>
    </row>
    <row r="28" spans="1:20" x14ac:dyDescent="0.2">
      <c r="A28" s="127">
        <v>560058</v>
      </c>
      <c r="B28" s="128" t="s">
        <v>44</v>
      </c>
      <c r="C28" s="150">
        <v>352228</v>
      </c>
      <c r="D28" s="150">
        <v>10659</v>
      </c>
      <c r="E28" s="150">
        <v>21232</v>
      </c>
      <c r="F28" s="150">
        <v>638</v>
      </c>
      <c r="G28" s="150">
        <v>68199</v>
      </c>
      <c r="H28" s="151">
        <v>452956</v>
      </c>
      <c r="I28" s="152">
        <v>738609</v>
      </c>
      <c r="J28" s="152">
        <v>23978</v>
      </c>
      <c r="K28" s="152">
        <v>44351</v>
      </c>
      <c r="L28" s="152">
        <v>1343</v>
      </c>
      <c r="M28" s="152">
        <v>143649</v>
      </c>
      <c r="N28" s="153">
        <f t="shared" si="1"/>
        <v>951930</v>
      </c>
      <c r="O28" s="150">
        <f t="shared" si="2"/>
        <v>1090837</v>
      </c>
      <c r="P28" s="150">
        <f t="shared" si="2"/>
        <v>34637</v>
      </c>
      <c r="Q28" s="150">
        <f t="shared" si="2"/>
        <v>65583</v>
      </c>
      <c r="R28" s="150">
        <f t="shared" si="2"/>
        <v>1981</v>
      </c>
      <c r="S28" s="150">
        <f t="shared" si="2"/>
        <v>211848</v>
      </c>
      <c r="T28" s="154">
        <f t="shared" si="2"/>
        <v>1404886</v>
      </c>
    </row>
    <row r="29" spans="1:20" x14ac:dyDescent="0.2">
      <c r="A29" s="127">
        <v>560059</v>
      </c>
      <c r="B29" s="128" t="s">
        <v>45</v>
      </c>
      <c r="C29" s="150">
        <v>2964</v>
      </c>
      <c r="D29" s="150">
        <v>2791</v>
      </c>
      <c r="E29" s="150">
        <v>423</v>
      </c>
      <c r="F29" s="150">
        <v>97543</v>
      </c>
      <c r="G29" s="150">
        <v>73218</v>
      </c>
      <c r="H29" s="151">
        <v>176939</v>
      </c>
      <c r="I29" s="152">
        <v>5319</v>
      </c>
      <c r="J29" s="152">
        <v>6543</v>
      </c>
      <c r="K29" s="152">
        <v>777</v>
      </c>
      <c r="L29" s="152">
        <v>174370</v>
      </c>
      <c r="M29" s="152">
        <v>131531</v>
      </c>
      <c r="N29" s="153">
        <f t="shared" si="1"/>
        <v>318540</v>
      </c>
      <c r="O29" s="150">
        <f t="shared" si="2"/>
        <v>8283</v>
      </c>
      <c r="P29" s="150">
        <f t="shared" si="2"/>
        <v>9334</v>
      </c>
      <c r="Q29" s="150">
        <f t="shared" si="2"/>
        <v>1200</v>
      </c>
      <c r="R29" s="150">
        <f t="shared" si="2"/>
        <v>271913</v>
      </c>
      <c r="S29" s="150">
        <f t="shared" si="2"/>
        <v>204749</v>
      </c>
      <c r="T29" s="154">
        <f t="shared" si="2"/>
        <v>495479</v>
      </c>
    </row>
    <row r="30" spans="1:20" ht="25.5" x14ac:dyDescent="0.2">
      <c r="A30" s="127">
        <v>560060</v>
      </c>
      <c r="B30" s="128" t="s">
        <v>46</v>
      </c>
      <c r="C30" s="150">
        <v>4176</v>
      </c>
      <c r="D30" s="150">
        <v>185476</v>
      </c>
      <c r="E30" s="150">
        <v>1435</v>
      </c>
      <c r="F30" s="150">
        <v>447</v>
      </c>
      <c r="G30" s="150">
        <v>35289</v>
      </c>
      <c r="H30" s="151">
        <v>226823</v>
      </c>
      <c r="I30" s="152">
        <v>6656</v>
      </c>
      <c r="J30" s="152">
        <v>296152</v>
      </c>
      <c r="K30" s="152">
        <v>2250</v>
      </c>
      <c r="L30" s="152">
        <v>691</v>
      </c>
      <c r="M30" s="152">
        <v>55314</v>
      </c>
      <c r="N30" s="153">
        <f t="shared" si="1"/>
        <v>361063</v>
      </c>
      <c r="O30" s="150">
        <f t="shared" si="2"/>
        <v>10832</v>
      </c>
      <c r="P30" s="150">
        <f t="shared" si="2"/>
        <v>481628</v>
      </c>
      <c r="Q30" s="150">
        <f t="shared" si="2"/>
        <v>3685</v>
      </c>
      <c r="R30" s="150">
        <f t="shared" si="2"/>
        <v>1138</v>
      </c>
      <c r="S30" s="150">
        <f t="shared" si="2"/>
        <v>90603</v>
      </c>
      <c r="T30" s="154">
        <f t="shared" si="2"/>
        <v>587886</v>
      </c>
    </row>
    <row r="31" spans="1:20" x14ac:dyDescent="0.2">
      <c r="A31" s="127">
        <v>560061</v>
      </c>
      <c r="B31" s="128" t="s">
        <v>47</v>
      </c>
      <c r="C31" s="150">
        <v>8061</v>
      </c>
      <c r="D31" s="150">
        <v>3829</v>
      </c>
      <c r="E31" s="150">
        <v>181678</v>
      </c>
      <c r="F31" s="150">
        <v>2328</v>
      </c>
      <c r="G31" s="150">
        <v>202829</v>
      </c>
      <c r="H31" s="151">
        <v>398725</v>
      </c>
      <c r="I31" s="152">
        <v>9571</v>
      </c>
      <c r="J31" s="152">
        <v>4578</v>
      </c>
      <c r="K31" s="152">
        <v>225880</v>
      </c>
      <c r="L31" s="152">
        <v>2875</v>
      </c>
      <c r="M31" s="152">
        <v>252668</v>
      </c>
      <c r="N31" s="153">
        <f t="shared" si="1"/>
        <v>495572</v>
      </c>
      <c r="O31" s="150">
        <f t="shared" si="2"/>
        <v>17632</v>
      </c>
      <c r="P31" s="150">
        <f t="shared" si="2"/>
        <v>8407</v>
      </c>
      <c r="Q31" s="150">
        <f t="shared" si="2"/>
        <v>407558</v>
      </c>
      <c r="R31" s="150">
        <f t="shared" si="2"/>
        <v>5203</v>
      </c>
      <c r="S31" s="150">
        <f t="shared" si="2"/>
        <v>455497</v>
      </c>
      <c r="T31" s="154">
        <f t="shared" si="2"/>
        <v>894297</v>
      </c>
    </row>
    <row r="32" spans="1:20" x14ac:dyDescent="0.2">
      <c r="A32" s="127">
        <v>560062</v>
      </c>
      <c r="B32" s="128" t="s">
        <v>48</v>
      </c>
      <c r="C32" s="150">
        <v>8529</v>
      </c>
      <c r="D32" s="150">
        <v>290747</v>
      </c>
      <c r="E32" s="150">
        <v>3216</v>
      </c>
      <c r="F32" s="150">
        <v>487</v>
      </c>
      <c r="G32" s="150">
        <v>31153</v>
      </c>
      <c r="H32" s="151">
        <v>334132</v>
      </c>
      <c r="I32" s="152">
        <v>9123</v>
      </c>
      <c r="J32" s="152">
        <v>310817</v>
      </c>
      <c r="K32" s="152">
        <v>3439</v>
      </c>
      <c r="L32" s="152">
        <v>513</v>
      </c>
      <c r="M32" s="152">
        <v>32606</v>
      </c>
      <c r="N32" s="153">
        <f t="shared" si="1"/>
        <v>356498</v>
      </c>
      <c r="O32" s="150">
        <f t="shared" si="2"/>
        <v>17652</v>
      </c>
      <c r="P32" s="150">
        <f t="shared" si="2"/>
        <v>601564</v>
      </c>
      <c r="Q32" s="150">
        <f t="shared" si="2"/>
        <v>6655</v>
      </c>
      <c r="R32" s="150">
        <f t="shared" si="2"/>
        <v>1000</v>
      </c>
      <c r="S32" s="150">
        <f t="shared" si="2"/>
        <v>63759</v>
      </c>
      <c r="T32" s="154">
        <f t="shared" si="2"/>
        <v>690630</v>
      </c>
    </row>
    <row r="33" spans="1:20" ht="11.25" customHeight="1" x14ac:dyDescent="0.2">
      <c r="A33" s="127">
        <v>560063</v>
      </c>
      <c r="B33" s="128" t="s">
        <v>49</v>
      </c>
      <c r="C33" s="150">
        <v>1447</v>
      </c>
      <c r="D33" s="150">
        <v>1421</v>
      </c>
      <c r="E33" s="150">
        <v>735</v>
      </c>
      <c r="F33" s="150">
        <v>158945</v>
      </c>
      <c r="G33" s="150">
        <v>147640</v>
      </c>
      <c r="H33" s="151">
        <v>310188</v>
      </c>
      <c r="I33" s="152">
        <v>1778</v>
      </c>
      <c r="J33" s="152">
        <v>1711</v>
      </c>
      <c r="K33" s="152">
        <v>911</v>
      </c>
      <c r="L33" s="152">
        <v>198032</v>
      </c>
      <c r="M33" s="152">
        <v>185309</v>
      </c>
      <c r="N33" s="153">
        <f t="shared" si="1"/>
        <v>387741</v>
      </c>
      <c r="O33" s="150">
        <f t="shared" si="2"/>
        <v>3225</v>
      </c>
      <c r="P33" s="150">
        <f t="shared" si="2"/>
        <v>3132</v>
      </c>
      <c r="Q33" s="150">
        <f t="shared" si="2"/>
        <v>1646</v>
      </c>
      <c r="R33" s="150">
        <f t="shared" si="2"/>
        <v>356977</v>
      </c>
      <c r="S33" s="150">
        <f t="shared" si="2"/>
        <v>332949</v>
      </c>
      <c r="T33" s="154">
        <f t="shared" si="2"/>
        <v>697929</v>
      </c>
    </row>
    <row r="34" spans="1:20" ht="25.5" x14ac:dyDescent="0.2">
      <c r="A34" s="127">
        <v>560064</v>
      </c>
      <c r="B34" s="128" t="s">
        <v>50</v>
      </c>
      <c r="C34" s="150">
        <v>40743</v>
      </c>
      <c r="D34" s="150">
        <v>989</v>
      </c>
      <c r="E34" s="150">
        <v>505</v>
      </c>
      <c r="F34" s="150">
        <v>111</v>
      </c>
      <c r="G34" s="150">
        <v>45451</v>
      </c>
      <c r="H34" s="151">
        <v>87799</v>
      </c>
      <c r="I34" s="152">
        <v>394989</v>
      </c>
      <c r="J34" s="152">
        <v>9740</v>
      </c>
      <c r="K34" s="152">
        <v>4988</v>
      </c>
      <c r="L34" s="152">
        <v>1119</v>
      </c>
      <c r="M34" s="152">
        <v>445097</v>
      </c>
      <c r="N34" s="153">
        <f t="shared" si="1"/>
        <v>855933</v>
      </c>
      <c r="O34" s="150">
        <f t="shared" si="2"/>
        <v>435732</v>
      </c>
      <c r="P34" s="150">
        <f t="shared" si="2"/>
        <v>10729</v>
      </c>
      <c r="Q34" s="150">
        <f t="shared" si="2"/>
        <v>5493</v>
      </c>
      <c r="R34" s="150">
        <f t="shared" si="2"/>
        <v>1230</v>
      </c>
      <c r="S34" s="150">
        <f t="shared" si="2"/>
        <v>490548</v>
      </c>
      <c r="T34" s="154">
        <f t="shared" si="2"/>
        <v>943732</v>
      </c>
    </row>
    <row r="35" spans="1:20" ht="25.5" x14ac:dyDescent="0.2">
      <c r="A35" s="127">
        <v>560065</v>
      </c>
      <c r="B35" s="128" t="s">
        <v>51</v>
      </c>
      <c r="C35" s="150">
        <v>2049</v>
      </c>
      <c r="D35" s="150">
        <v>6286</v>
      </c>
      <c r="E35" s="150">
        <v>294</v>
      </c>
      <c r="F35" s="150">
        <v>67986</v>
      </c>
      <c r="G35" s="150">
        <v>38476</v>
      </c>
      <c r="H35" s="151">
        <v>115091</v>
      </c>
      <c r="I35" s="152">
        <v>6362</v>
      </c>
      <c r="J35" s="152">
        <v>19410</v>
      </c>
      <c r="K35" s="152">
        <v>909</v>
      </c>
      <c r="L35" s="152">
        <v>208667</v>
      </c>
      <c r="M35" s="152">
        <v>120314</v>
      </c>
      <c r="N35" s="153">
        <f t="shared" si="1"/>
        <v>355662</v>
      </c>
      <c r="O35" s="150">
        <f t="shared" si="2"/>
        <v>8411</v>
      </c>
      <c r="P35" s="150">
        <f t="shared" si="2"/>
        <v>25696</v>
      </c>
      <c r="Q35" s="150">
        <f t="shared" si="2"/>
        <v>1203</v>
      </c>
      <c r="R35" s="150">
        <f t="shared" si="2"/>
        <v>276653</v>
      </c>
      <c r="S35" s="150">
        <f t="shared" si="2"/>
        <v>158790</v>
      </c>
      <c r="T35" s="154">
        <f t="shared" si="2"/>
        <v>470753</v>
      </c>
    </row>
    <row r="36" spans="1:20" x14ac:dyDescent="0.2">
      <c r="A36" s="127">
        <v>560066</v>
      </c>
      <c r="B36" s="128" t="s">
        <v>52</v>
      </c>
      <c r="C36" s="150">
        <v>756</v>
      </c>
      <c r="D36" s="150">
        <v>3805</v>
      </c>
      <c r="E36" s="150">
        <v>172832</v>
      </c>
      <c r="F36" s="150">
        <v>1516</v>
      </c>
      <c r="G36" s="150">
        <v>2060</v>
      </c>
      <c r="H36" s="151">
        <v>180969</v>
      </c>
      <c r="I36" s="152">
        <v>1087</v>
      </c>
      <c r="J36" s="152">
        <v>5729</v>
      </c>
      <c r="K36" s="152">
        <v>259024</v>
      </c>
      <c r="L36" s="152">
        <v>2218</v>
      </c>
      <c r="M36" s="152">
        <v>3099</v>
      </c>
      <c r="N36" s="153">
        <f t="shared" si="1"/>
        <v>271157</v>
      </c>
      <c r="O36" s="150">
        <f t="shared" si="2"/>
        <v>1843</v>
      </c>
      <c r="P36" s="150">
        <f t="shared" si="2"/>
        <v>9534</v>
      </c>
      <c r="Q36" s="150">
        <f t="shared" si="2"/>
        <v>431856</v>
      </c>
      <c r="R36" s="150">
        <f t="shared" si="2"/>
        <v>3734</v>
      </c>
      <c r="S36" s="150">
        <f t="shared" si="2"/>
        <v>5159</v>
      </c>
      <c r="T36" s="154">
        <f t="shared" si="2"/>
        <v>452126</v>
      </c>
    </row>
    <row r="37" spans="1:20" x14ac:dyDescent="0.2">
      <c r="A37" s="127">
        <v>560067</v>
      </c>
      <c r="B37" s="128" t="s">
        <v>53</v>
      </c>
      <c r="C37" s="150">
        <v>9322</v>
      </c>
      <c r="D37" s="150">
        <v>489177</v>
      </c>
      <c r="E37" s="150">
        <v>6025</v>
      </c>
      <c r="F37" s="150">
        <v>690</v>
      </c>
      <c r="G37" s="150">
        <v>185375</v>
      </c>
      <c r="H37" s="151">
        <v>690589</v>
      </c>
      <c r="I37" s="152">
        <v>8184</v>
      </c>
      <c r="J37" s="152">
        <v>438370</v>
      </c>
      <c r="K37" s="152">
        <v>5360</v>
      </c>
      <c r="L37" s="152">
        <v>620</v>
      </c>
      <c r="M37" s="152">
        <v>167486</v>
      </c>
      <c r="N37" s="153">
        <f t="shared" si="1"/>
        <v>620020</v>
      </c>
      <c r="O37" s="150">
        <f t="shared" si="2"/>
        <v>17506</v>
      </c>
      <c r="P37" s="150">
        <f t="shared" si="2"/>
        <v>927547</v>
      </c>
      <c r="Q37" s="150">
        <f t="shared" si="2"/>
        <v>11385</v>
      </c>
      <c r="R37" s="150">
        <f t="shared" si="2"/>
        <v>1310</v>
      </c>
      <c r="S37" s="150">
        <f t="shared" si="2"/>
        <v>352861</v>
      </c>
      <c r="T37" s="154">
        <f t="shared" si="2"/>
        <v>1310609</v>
      </c>
    </row>
    <row r="38" spans="1:20" ht="25.5" x14ac:dyDescent="0.2">
      <c r="A38" s="127">
        <v>560068</v>
      </c>
      <c r="B38" s="128" t="s">
        <v>54</v>
      </c>
      <c r="C38" s="150">
        <v>11508</v>
      </c>
      <c r="D38" s="150">
        <v>5530</v>
      </c>
      <c r="E38" s="150">
        <v>10282</v>
      </c>
      <c r="F38" s="150">
        <v>292472</v>
      </c>
      <c r="G38" s="150">
        <v>425034</v>
      </c>
      <c r="H38" s="151">
        <v>744826</v>
      </c>
      <c r="I38" s="152">
        <v>11274</v>
      </c>
      <c r="J38" s="152">
        <v>5082</v>
      </c>
      <c r="K38" s="152">
        <v>9759</v>
      </c>
      <c r="L38" s="152">
        <v>273159</v>
      </c>
      <c r="M38" s="152">
        <v>397918</v>
      </c>
      <c r="N38" s="153">
        <f t="shared" si="1"/>
        <v>697192</v>
      </c>
      <c r="O38" s="150">
        <f t="shared" si="2"/>
        <v>22782</v>
      </c>
      <c r="P38" s="150">
        <f t="shared" si="2"/>
        <v>10612</v>
      </c>
      <c r="Q38" s="150">
        <f t="shared" si="2"/>
        <v>20041</v>
      </c>
      <c r="R38" s="150">
        <f t="shared" si="2"/>
        <v>565631</v>
      </c>
      <c r="S38" s="150">
        <f t="shared" si="2"/>
        <v>822952</v>
      </c>
      <c r="T38" s="154">
        <f t="shared" si="2"/>
        <v>1442018</v>
      </c>
    </row>
    <row r="39" spans="1:20" x14ac:dyDescent="0.2">
      <c r="A39" s="127">
        <v>560069</v>
      </c>
      <c r="B39" s="128" t="s">
        <v>55</v>
      </c>
      <c r="C39" s="150">
        <v>186440</v>
      </c>
      <c r="D39" s="150">
        <v>2453</v>
      </c>
      <c r="E39" s="150">
        <v>3502</v>
      </c>
      <c r="F39" s="150">
        <v>1006</v>
      </c>
      <c r="G39" s="150">
        <v>26897</v>
      </c>
      <c r="H39" s="151">
        <v>220298</v>
      </c>
      <c r="I39" s="152">
        <v>357874</v>
      </c>
      <c r="J39" s="152">
        <v>4699</v>
      </c>
      <c r="K39" s="152">
        <v>6829</v>
      </c>
      <c r="L39" s="152">
        <v>1909</v>
      </c>
      <c r="M39" s="152">
        <v>51674</v>
      </c>
      <c r="N39" s="153">
        <f t="shared" si="1"/>
        <v>422985</v>
      </c>
      <c r="O39" s="150">
        <f t="shared" si="2"/>
        <v>544314</v>
      </c>
      <c r="P39" s="150">
        <f t="shared" si="2"/>
        <v>7152</v>
      </c>
      <c r="Q39" s="150">
        <f t="shared" si="2"/>
        <v>10331</v>
      </c>
      <c r="R39" s="150">
        <f t="shared" si="2"/>
        <v>2915</v>
      </c>
      <c r="S39" s="150">
        <f t="shared" si="2"/>
        <v>78571</v>
      </c>
      <c r="T39" s="154">
        <f t="shared" si="2"/>
        <v>643283</v>
      </c>
    </row>
    <row r="40" spans="1:20" ht="25.5" x14ac:dyDescent="0.2">
      <c r="A40" s="127">
        <v>560070</v>
      </c>
      <c r="B40" s="128" t="s">
        <v>56</v>
      </c>
      <c r="C40" s="150">
        <v>134662</v>
      </c>
      <c r="D40" s="150">
        <v>25484</v>
      </c>
      <c r="E40" s="150">
        <v>192276</v>
      </c>
      <c r="F40" s="150">
        <v>10457</v>
      </c>
      <c r="G40" s="150">
        <v>128544</v>
      </c>
      <c r="H40" s="151">
        <v>491423</v>
      </c>
      <c r="I40" s="152">
        <v>450516</v>
      </c>
      <c r="J40" s="152">
        <v>85747</v>
      </c>
      <c r="K40" s="152">
        <v>632872</v>
      </c>
      <c r="L40" s="152">
        <v>34472</v>
      </c>
      <c r="M40" s="152">
        <v>427988</v>
      </c>
      <c r="N40" s="153">
        <f t="shared" si="1"/>
        <v>1631595</v>
      </c>
      <c r="O40" s="150">
        <f t="shared" si="2"/>
        <v>585178</v>
      </c>
      <c r="P40" s="150">
        <f t="shared" si="2"/>
        <v>111231</v>
      </c>
      <c r="Q40" s="150">
        <f t="shared" si="2"/>
        <v>825148</v>
      </c>
      <c r="R40" s="150">
        <f t="shared" si="2"/>
        <v>44929</v>
      </c>
      <c r="S40" s="150">
        <f t="shared" si="2"/>
        <v>556532</v>
      </c>
      <c r="T40" s="154">
        <f t="shared" si="2"/>
        <v>2123018</v>
      </c>
    </row>
    <row r="41" spans="1:20" ht="25.5" x14ac:dyDescent="0.2">
      <c r="A41" s="127">
        <v>560071</v>
      </c>
      <c r="B41" s="128" t="s">
        <v>57</v>
      </c>
      <c r="C41" s="150">
        <v>1991</v>
      </c>
      <c r="D41" s="150">
        <v>2665</v>
      </c>
      <c r="E41" s="150">
        <v>646</v>
      </c>
      <c r="F41" s="150">
        <v>41495</v>
      </c>
      <c r="G41" s="150">
        <v>226257</v>
      </c>
      <c r="H41" s="151">
        <v>273054</v>
      </c>
      <c r="I41" s="152">
        <v>3683</v>
      </c>
      <c r="J41" s="152">
        <v>5200</v>
      </c>
      <c r="K41" s="152">
        <v>1293</v>
      </c>
      <c r="L41" s="152">
        <v>79567</v>
      </c>
      <c r="M41" s="152">
        <v>425246</v>
      </c>
      <c r="N41" s="153">
        <f t="shared" si="1"/>
        <v>514989</v>
      </c>
      <c r="O41" s="150">
        <f t="shared" si="2"/>
        <v>5674</v>
      </c>
      <c r="P41" s="150">
        <f t="shared" si="2"/>
        <v>7865</v>
      </c>
      <c r="Q41" s="150">
        <f t="shared" si="2"/>
        <v>1939</v>
      </c>
      <c r="R41" s="150">
        <f t="shared" si="2"/>
        <v>121062</v>
      </c>
      <c r="S41" s="150">
        <f t="shared" si="2"/>
        <v>651503</v>
      </c>
      <c r="T41" s="154">
        <f t="shared" si="2"/>
        <v>788043</v>
      </c>
    </row>
    <row r="42" spans="1:20" ht="25.5" x14ac:dyDescent="0.2">
      <c r="A42" s="127">
        <v>560072</v>
      </c>
      <c r="B42" s="128" t="s">
        <v>58</v>
      </c>
      <c r="C42" s="150">
        <v>6843</v>
      </c>
      <c r="D42" s="150">
        <v>10231</v>
      </c>
      <c r="E42" s="150">
        <v>64692</v>
      </c>
      <c r="F42" s="150">
        <v>1614</v>
      </c>
      <c r="G42" s="150">
        <v>231819</v>
      </c>
      <c r="H42" s="151">
        <v>315199</v>
      </c>
      <c r="I42" s="152">
        <v>11434</v>
      </c>
      <c r="J42" s="152">
        <v>16871</v>
      </c>
      <c r="K42" s="152">
        <v>105997</v>
      </c>
      <c r="L42" s="152">
        <v>2648</v>
      </c>
      <c r="M42" s="152">
        <v>384570</v>
      </c>
      <c r="N42" s="153">
        <f t="shared" si="1"/>
        <v>521520</v>
      </c>
      <c r="O42" s="150">
        <f t="shared" si="2"/>
        <v>18277</v>
      </c>
      <c r="P42" s="150">
        <f t="shared" si="2"/>
        <v>27102</v>
      </c>
      <c r="Q42" s="150">
        <f t="shared" si="2"/>
        <v>170689</v>
      </c>
      <c r="R42" s="150">
        <f t="shared" si="2"/>
        <v>4262</v>
      </c>
      <c r="S42" s="150">
        <f t="shared" si="2"/>
        <v>616389</v>
      </c>
      <c r="T42" s="154">
        <f t="shared" si="2"/>
        <v>836719</v>
      </c>
    </row>
    <row r="43" spans="1:20" ht="25.5" x14ac:dyDescent="0.2">
      <c r="A43" s="127">
        <v>560073</v>
      </c>
      <c r="B43" s="128" t="s">
        <v>59</v>
      </c>
      <c r="C43" s="150">
        <v>2815</v>
      </c>
      <c r="D43" s="150">
        <v>1682</v>
      </c>
      <c r="E43" s="150">
        <v>104848</v>
      </c>
      <c r="F43" s="150">
        <v>1010</v>
      </c>
      <c r="G43" s="150">
        <v>125682</v>
      </c>
      <c r="H43" s="151">
        <v>236037</v>
      </c>
      <c r="I43" s="152">
        <v>3505</v>
      </c>
      <c r="J43" s="152">
        <v>2103</v>
      </c>
      <c r="K43" s="152">
        <v>129849</v>
      </c>
      <c r="L43" s="152">
        <v>1231</v>
      </c>
      <c r="M43" s="152">
        <v>156566</v>
      </c>
      <c r="N43" s="153">
        <f t="shared" si="1"/>
        <v>293254</v>
      </c>
      <c r="O43" s="150">
        <f t="shared" si="2"/>
        <v>6320</v>
      </c>
      <c r="P43" s="150">
        <f t="shared" si="2"/>
        <v>3785</v>
      </c>
      <c r="Q43" s="150">
        <f t="shared" si="2"/>
        <v>234697</v>
      </c>
      <c r="R43" s="150">
        <f t="shared" si="2"/>
        <v>2241</v>
      </c>
      <c r="S43" s="150">
        <f t="shared" si="2"/>
        <v>282248</v>
      </c>
      <c r="T43" s="154">
        <f t="shared" si="2"/>
        <v>529291</v>
      </c>
    </row>
    <row r="44" spans="1:20" x14ac:dyDescent="0.2">
      <c r="A44" s="127">
        <v>560074</v>
      </c>
      <c r="B44" s="128" t="s">
        <v>60</v>
      </c>
      <c r="C44" s="150">
        <v>21292</v>
      </c>
      <c r="D44" s="150">
        <v>10937</v>
      </c>
      <c r="E44" s="150">
        <v>159419</v>
      </c>
      <c r="F44" s="150">
        <v>2330</v>
      </c>
      <c r="G44" s="150">
        <v>272041</v>
      </c>
      <c r="H44" s="151">
        <v>466019</v>
      </c>
      <c r="I44" s="152">
        <v>22826</v>
      </c>
      <c r="J44" s="152">
        <v>11810</v>
      </c>
      <c r="K44" s="152">
        <v>166195</v>
      </c>
      <c r="L44" s="152">
        <v>2477</v>
      </c>
      <c r="M44" s="152">
        <v>291100</v>
      </c>
      <c r="N44" s="153">
        <f t="shared" si="1"/>
        <v>494408</v>
      </c>
      <c r="O44" s="150">
        <f t="shared" si="2"/>
        <v>44118</v>
      </c>
      <c r="P44" s="150">
        <f t="shared" si="2"/>
        <v>22747</v>
      </c>
      <c r="Q44" s="150">
        <f t="shared" si="2"/>
        <v>325614</v>
      </c>
      <c r="R44" s="150">
        <f t="shared" si="2"/>
        <v>4807</v>
      </c>
      <c r="S44" s="150">
        <f t="shared" si="2"/>
        <v>563141</v>
      </c>
      <c r="T44" s="154">
        <f t="shared" si="2"/>
        <v>960427</v>
      </c>
    </row>
    <row r="45" spans="1:20" ht="25.5" x14ac:dyDescent="0.2">
      <c r="A45" s="127">
        <v>560075</v>
      </c>
      <c r="B45" s="128" t="s">
        <v>61</v>
      </c>
      <c r="C45" s="150">
        <v>378810</v>
      </c>
      <c r="D45" s="150">
        <v>5424</v>
      </c>
      <c r="E45" s="150">
        <v>4964</v>
      </c>
      <c r="F45" s="150">
        <v>1770</v>
      </c>
      <c r="G45" s="150">
        <v>45043</v>
      </c>
      <c r="H45" s="151">
        <v>436011</v>
      </c>
      <c r="I45" s="152">
        <v>718053</v>
      </c>
      <c r="J45" s="152">
        <v>10444</v>
      </c>
      <c r="K45" s="152">
        <v>9383</v>
      </c>
      <c r="L45" s="152">
        <v>3393</v>
      </c>
      <c r="M45" s="152">
        <v>85386</v>
      </c>
      <c r="N45" s="153">
        <f t="shared" si="1"/>
        <v>826659</v>
      </c>
      <c r="O45" s="150">
        <f t="shared" si="2"/>
        <v>1096863</v>
      </c>
      <c r="P45" s="150">
        <f t="shared" si="2"/>
        <v>15868</v>
      </c>
      <c r="Q45" s="150">
        <f t="shared" si="2"/>
        <v>14347</v>
      </c>
      <c r="R45" s="150">
        <f t="shared" si="2"/>
        <v>5163</v>
      </c>
      <c r="S45" s="150">
        <f t="shared" si="2"/>
        <v>130429</v>
      </c>
      <c r="T45" s="154">
        <f t="shared" si="2"/>
        <v>1262670</v>
      </c>
    </row>
    <row r="46" spans="1:20" x14ac:dyDescent="0.2">
      <c r="A46" s="127">
        <v>560076</v>
      </c>
      <c r="B46" s="128" t="s">
        <v>62</v>
      </c>
      <c r="C46" s="150">
        <v>6138</v>
      </c>
      <c r="D46" s="150">
        <v>265900</v>
      </c>
      <c r="E46" s="150">
        <v>1989</v>
      </c>
      <c r="F46" s="150">
        <v>581</v>
      </c>
      <c r="G46" s="150">
        <v>20316</v>
      </c>
      <c r="H46" s="151">
        <v>294924</v>
      </c>
      <c r="I46" s="152">
        <v>5680</v>
      </c>
      <c r="J46" s="152">
        <v>246470</v>
      </c>
      <c r="K46" s="152">
        <v>1768</v>
      </c>
      <c r="L46" s="152">
        <v>529</v>
      </c>
      <c r="M46" s="152">
        <v>18154</v>
      </c>
      <c r="N46" s="153">
        <f t="shared" si="1"/>
        <v>272601</v>
      </c>
      <c r="O46" s="150">
        <f t="shared" si="2"/>
        <v>11818</v>
      </c>
      <c r="P46" s="150">
        <f t="shared" si="2"/>
        <v>512370</v>
      </c>
      <c r="Q46" s="150">
        <f t="shared" si="2"/>
        <v>3757</v>
      </c>
      <c r="R46" s="150">
        <f t="shared" si="2"/>
        <v>1110</v>
      </c>
      <c r="S46" s="150">
        <f t="shared" si="2"/>
        <v>38470</v>
      </c>
      <c r="T46" s="154">
        <f t="shared" si="2"/>
        <v>567525</v>
      </c>
    </row>
    <row r="47" spans="1:20" x14ac:dyDescent="0.2">
      <c r="A47" s="127">
        <v>560077</v>
      </c>
      <c r="B47" s="128" t="s">
        <v>63</v>
      </c>
      <c r="C47" s="150">
        <v>734</v>
      </c>
      <c r="D47" s="150">
        <v>919</v>
      </c>
      <c r="E47" s="150">
        <v>186</v>
      </c>
      <c r="F47" s="150">
        <v>88223</v>
      </c>
      <c r="G47" s="150">
        <v>69335</v>
      </c>
      <c r="H47" s="151">
        <v>159397</v>
      </c>
      <c r="I47" s="152">
        <v>1323</v>
      </c>
      <c r="J47" s="152">
        <v>1761</v>
      </c>
      <c r="K47" s="152">
        <v>316</v>
      </c>
      <c r="L47" s="152">
        <v>160904</v>
      </c>
      <c r="M47" s="152">
        <v>123792</v>
      </c>
      <c r="N47" s="153">
        <f t="shared" si="1"/>
        <v>288096</v>
      </c>
      <c r="O47" s="150">
        <f t="shared" si="2"/>
        <v>2057</v>
      </c>
      <c r="P47" s="150">
        <f t="shared" si="2"/>
        <v>2680</v>
      </c>
      <c r="Q47" s="150">
        <f t="shared" si="2"/>
        <v>502</v>
      </c>
      <c r="R47" s="150">
        <f t="shared" si="2"/>
        <v>249127</v>
      </c>
      <c r="S47" s="150">
        <f t="shared" si="2"/>
        <v>193127</v>
      </c>
      <c r="T47" s="154">
        <f t="shared" si="2"/>
        <v>447493</v>
      </c>
    </row>
    <row r="48" spans="1:20" x14ac:dyDescent="0.2">
      <c r="A48" s="127">
        <v>560078</v>
      </c>
      <c r="B48" s="128" t="s">
        <v>64</v>
      </c>
      <c r="C48" s="150">
        <v>310952</v>
      </c>
      <c r="D48" s="150">
        <v>45269</v>
      </c>
      <c r="E48" s="150">
        <v>3132</v>
      </c>
      <c r="F48" s="150">
        <v>15812</v>
      </c>
      <c r="G48" s="150">
        <v>62369</v>
      </c>
      <c r="H48" s="151">
        <v>437534</v>
      </c>
      <c r="I48" s="152">
        <v>695639</v>
      </c>
      <c r="J48" s="152">
        <v>104614</v>
      </c>
      <c r="K48" s="152">
        <v>7218</v>
      </c>
      <c r="L48" s="152">
        <v>35015</v>
      </c>
      <c r="M48" s="152">
        <v>140844</v>
      </c>
      <c r="N48" s="153">
        <f t="shared" si="1"/>
        <v>983330</v>
      </c>
      <c r="O48" s="150">
        <f t="shared" si="2"/>
        <v>1006591</v>
      </c>
      <c r="P48" s="150">
        <f t="shared" si="2"/>
        <v>149883</v>
      </c>
      <c r="Q48" s="150">
        <f t="shared" si="2"/>
        <v>10350</v>
      </c>
      <c r="R48" s="150">
        <f t="shared" si="2"/>
        <v>50827</v>
      </c>
      <c r="S48" s="150">
        <f t="shared" si="2"/>
        <v>203213</v>
      </c>
      <c r="T48" s="154">
        <f t="shared" si="2"/>
        <v>1420864</v>
      </c>
    </row>
    <row r="49" spans="1:20" x14ac:dyDescent="0.2">
      <c r="A49" s="127">
        <v>560079</v>
      </c>
      <c r="B49" s="128" t="s">
        <v>65</v>
      </c>
      <c r="C49" s="150">
        <v>11843</v>
      </c>
      <c r="D49" s="150">
        <v>192036</v>
      </c>
      <c r="E49" s="150">
        <v>1986</v>
      </c>
      <c r="F49" s="150">
        <v>456028</v>
      </c>
      <c r="G49" s="150">
        <v>93746</v>
      </c>
      <c r="H49" s="151">
        <v>755639</v>
      </c>
      <c r="I49" s="152">
        <v>14003</v>
      </c>
      <c r="J49" s="152">
        <v>231521</v>
      </c>
      <c r="K49" s="152">
        <v>2496</v>
      </c>
      <c r="L49" s="152">
        <v>547408</v>
      </c>
      <c r="M49" s="152">
        <v>114819</v>
      </c>
      <c r="N49" s="153">
        <f t="shared" si="1"/>
        <v>910247</v>
      </c>
      <c r="O49" s="150">
        <f t="shared" si="2"/>
        <v>25846</v>
      </c>
      <c r="P49" s="150">
        <f t="shared" si="2"/>
        <v>423557</v>
      </c>
      <c r="Q49" s="150">
        <f t="shared" si="2"/>
        <v>4482</v>
      </c>
      <c r="R49" s="150">
        <f t="shared" si="2"/>
        <v>1003436</v>
      </c>
      <c r="S49" s="150">
        <f t="shared" si="2"/>
        <v>208565</v>
      </c>
      <c r="T49" s="154">
        <f t="shared" si="2"/>
        <v>1665886</v>
      </c>
    </row>
    <row r="50" spans="1:20" x14ac:dyDescent="0.2">
      <c r="A50" s="127">
        <v>560080</v>
      </c>
      <c r="B50" s="128" t="s">
        <v>66</v>
      </c>
      <c r="C50" s="150">
        <v>3956</v>
      </c>
      <c r="D50" s="150">
        <v>2900</v>
      </c>
      <c r="E50" s="150">
        <v>1944</v>
      </c>
      <c r="F50" s="150">
        <v>104522</v>
      </c>
      <c r="G50" s="150">
        <v>240757</v>
      </c>
      <c r="H50" s="151">
        <v>354079</v>
      </c>
      <c r="I50" s="152">
        <v>5387</v>
      </c>
      <c r="J50" s="152">
        <v>4015</v>
      </c>
      <c r="K50" s="152">
        <v>2730</v>
      </c>
      <c r="L50" s="152">
        <v>140784</v>
      </c>
      <c r="M50" s="152">
        <v>326974</v>
      </c>
      <c r="N50" s="153">
        <f t="shared" si="1"/>
        <v>479890</v>
      </c>
      <c r="O50" s="150">
        <f t="shared" si="2"/>
        <v>9343</v>
      </c>
      <c r="P50" s="150">
        <f t="shared" si="2"/>
        <v>6915</v>
      </c>
      <c r="Q50" s="150">
        <f t="shared" si="2"/>
        <v>4674</v>
      </c>
      <c r="R50" s="150">
        <f t="shared" si="2"/>
        <v>245306</v>
      </c>
      <c r="S50" s="150">
        <f t="shared" si="2"/>
        <v>567731</v>
      </c>
      <c r="T50" s="154">
        <f t="shared" si="2"/>
        <v>833969</v>
      </c>
    </row>
    <row r="51" spans="1:20" x14ac:dyDescent="0.2">
      <c r="A51" s="127">
        <v>560081</v>
      </c>
      <c r="B51" s="128" t="s">
        <v>67</v>
      </c>
      <c r="C51" s="150">
        <v>11453</v>
      </c>
      <c r="D51" s="150">
        <v>36089</v>
      </c>
      <c r="E51" s="150">
        <v>2092</v>
      </c>
      <c r="F51" s="150">
        <v>411240</v>
      </c>
      <c r="G51" s="150">
        <v>7517</v>
      </c>
      <c r="H51" s="151">
        <v>468391</v>
      </c>
      <c r="I51" s="152">
        <v>15635</v>
      </c>
      <c r="J51" s="152">
        <v>44131</v>
      </c>
      <c r="K51" s="152">
        <v>2597</v>
      </c>
      <c r="L51" s="152">
        <v>503302</v>
      </c>
      <c r="M51" s="152">
        <v>9547</v>
      </c>
      <c r="N51" s="153">
        <f t="shared" si="1"/>
        <v>575212</v>
      </c>
      <c r="O51" s="150">
        <f t="shared" si="2"/>
        <v>27088</v>
      </c>
      <c r="P51" s="150">
        <f t="shared" si="2"/>
        <v>80220</v>
      </c>
      <c r="Q51" s="150">
        <f t="shared" si="2"/>
        <v>4689</v>
      </c>
      <c r="R51" s="150">
        <f t="shared" si="2"/>
        <v>914542</v>
      </c>
      <c r="S51" s="150">
        <f t="shared" si="2"/>
        <v>17064</v>
      </c>
      <c r="T51" s="154">
        <f t="shared" si="2"/>
        <v>1043603</v>
      </c>
    </row>
    <row r="52" spans="1:20" x14ac:dyDescent="0.2">
      <c r="A52" s="127">
        <v>560082</v>
      </c>
      <c r="B52" s="128" t="s">
        <v>68</v>
      </c>
      <c r="C52" s="150">
        <v>6206</v>
      </c>
      <c r="D52" s="150">
        <v>2813</v>
      </c>
      <c r="E52" s="150">
        <v>152653</v>
      </c>
      <c r="F52" s="150">
        <v>620</v>
      </c>
      <c r="G52" s="150">
        <v>163326</v>
      </c>
      <c r="H52" s="151">
        <v>325618</v>
      </c>
      <c r="I52" s="152">
        <v>7974</v>
      </c>
      <c r="J52" s="152">
        <v>3643</v>
      </c>
      <c r="K52" s="152">
        <v>189316</v>
      </c>
      <c r="L52" s="152">
        <v>787</v>
      </c>
      <c r="M52" s="152">
        <v>205374</v>
      </c>
      <c r="N52" s="153">
        <f t="shared" si="1"/>
        <v>407094</v>
      </c>
      <c r="O52" s="150">
        <f t="shared" si="2"/>
        <v>14180</v>
      </c>
      <c r="P52" s="150">
        <f t="shared" si="2"/>
        <v>6456</v>
      </c>
      <c r="Q52" s="150">
        <f t="shared" si="2"/>
        <v>341969</v>
      </c>
      <c r="R52" s="150">
        <f t="shared" si="2"/>
        <v>1407</v>
      </c>
      <c r="S52" s="150">
        <f t="shared" si="2"/>
        <v>368700</v>
      </c>
      <c r="T52" s="154">
        <f t="shared" si="2"/>
        <v>732712</v>
      </c>
    </row>
    <row r="53" spans="1:20" x14ac:dyDescent="0.2">
      <c r="A53" s="127">
        <v>560083</v>
      </c>
      <c r="B53" s="128" t="s">
        <v>69</v>
      </c>
      <c r="C53" s="150">
        <v>3945</v>
      </c>
      <c r="D53" s="150">
        <v>2431</v>
      </c>
      <c r="E53" s="150">
        <v>94064</v>
      </c>
      <c r="F53" s="150">
        <v>593</v>
      </c>
      <c r="G53" s="150">
        <v>87321</v>
      </c>
      <c r="H53" s="151">
        <v>188354</v>
      </c>
      <c r="I53" s="152">
        <v>7578</v>
      </c>
      <c r="J53" s="152">
        <v>4818</v>
      </c>
      <c r="K53" s="152">
        <v>186134</v>
      </c>
      <c r="L53" s="152">
        <v>1180</v>
      </c>
      <c r="M53" s="152">
        <v>178521</v>
      </c>
      <c r="N53" s="153">
        <f t="shared" si="1"/>
        <v>378231</v>
      </c>
      <c r="O53" s="150">
        <f t="shared" si="2"/>
        <v>11523</v>
      </c>
      <c r="P53" s="150">
        <f t="shared" si="2"/>
        <v>7249</v>
      </c>
      <c r="Q53" s="150">
        <f t="shared" si="2"/>
        <v>280198</v>
      </c>
      <c r="R53" s="150">
        <f t="shared" si="2"/>
        <v>1773</v>
      </c>
      <c r="S53" s="150">
        <f t="shared" si="2"/>
        <v>265842</v>
      </c>
      <c r="T53" s="154">
        <f t="shared" si="2"/>
        <v>566585</v>
      </c>
    </row>
    <row r="54" spans="1:20" x14ac:dyDescent="0.2">
      <c r="A54" s="127">
        <v>560084</v>
      </c>
      <c r="B54" s="128" t="s">
        <v>70</v>
      </c>
      <c r="C54" s="150">
        <v>7975</v>
      </c>
      <c r="D54" s="150">
        <v>690525</v>
      </c>
      <c r="E54" s="150">
        <v>3603</v>
      </c>
      <c r="F54" s="150">
        <v>1584</v>
      </c>
      <c r="G54" s="150">
        <v>160104</v>
      </c>
      <c r="H54" s="151">
        <v>863791</v>
      </c>
      <c r="I54" s="152">
        <v>5319</v>
      </c>
      <c r="J54" s="152">
        <v>496178</v>
      </c>
      <c r="K54" s="152">
        <v>2355</v>
      </c>
      <c r="L54" s="152">
        <v>1101</v>
      </c>
      <c r="M54" s="152">
        <v>117105</v>
      </c>
      <c r="N54" s="153">
        <f t="shared" si="1"/>
        <v>622058</v>
      </c>
      <c r="O54" s="150">
        <f t="shared" si="2"/>
        <v>13294</v>
      </c>
      <c r="P54" s="150">
        <f t="shared" si="2"/>
        <v>1186703</v>
      </c>
      <c r="Q54" s="150">
        <f t="shared" si="2"/>
        <v>5958</v>
      </c>
      <c r="R54" s="150">
        <f t="shared" si="2"/>
        <v>2685</v>
      </c>
      <c r="S54" s="150">
        <f t="shared" si="2"/>
        <v>277209</v>
      </c>
      <c r="T54" s="154">
        <f t="shared" si="2"/>
        <v>1485849</v>
      </c>
    </row>
    <row r="55" spans="1:20" ht="38.25" x14ac:dyDescent="0.2">
      <c r="A55" s="127">
        <v>560085</v>
      </c>
      <c r="B55" s="128" t="s">
        <v>71</v>
      </c>
      <c r="C55" s="150">
        <v>38236</v>
      </c>
      <c r="D55" s="150">
        <v>14765</v>
      </c>
      <c r="E55" s="150">
        <v>20051</v>
      </c>
      <c r="F55" s="150">
        <v>8108</v>
      </c>
      <c r="G55" s="150">
        <v>22202</v>
      </c>
      <c r="H55" s="151">
        <v>103362</v>
      </c>
      <c r="I55" s="152">
        <v>60130</v>
      </c>
      <c r="J55" s="152">
        <v>23459</v>
      </c>
      <c r="K55" s="152">
        <v>31443</v>
      </c>
      <c r="L55" s="152">
        <v>12967</v>
      </c>
      <c r="M55" s="152">
        <v>35156</v>
      </c>
      <c r="N55" s="153">
        <f t="shared" si="1"/>
        <v>163155</v>
      </c>
      <c r="O55" s="150">
        <f t="shared" si="2"/>
        <v>98366</v>
      </c>
      <c r="P55" s="150">
        <f t="shared" si="2"/>
        <v>38224</v>
      </c>
      <c r="Q55" s="150">
        <f t="shared" si="2"/>
        <v>51494</v>
      </c>
      <c r="R55" s="150">
        <f t="shared" si="2"/>
        <v>21075</v>
      </c>
      <c r="S55" s="150">
        <f t="shared" si="2"/>
        <v>57358</v>
      </c>
      <c r="T55" s="154">
        <f t="shared" si="2"/>
        <v>266517</v>
      </c>
    </row>
    <row r="56" spans="1:20" ht="25.5" x14ac:dyDescent="0.2">
      <c r="A56" s="127">
        <v>560086</v>
      </c>
      <c r="B56" s="128" t="s">
        <v>72</v>
      </c>
      <c r="C56" s="150">
        <v>105593</v>
      </c>
      <c r="D56" s="150">
        <v>19398</v>
      </c>
      <c r="E56" s="150">
        <v>16964</v>
      </c>
      <c r="F56" s="150">
        <v>10552</v>
      </c>
      <c r="G56" s="150">
        <v>70527</v>
      </c>
      <c r="H56" s="151">
        <v>223034</v>
      </c>
      <c r="I56" s="152">
        <v>156866</v>
      </c>
      <c r="J56" s="152">
        <v>27260</v>
      </c>
      <c r="K56" s="152">
        <v>23647</v>
      </c>
      <c r="L56" s="152">
        <v>14590</v>
      </c>
      <c r="M56" s="152">
        <v>92101</v>
      </c>
      <c r="N56" s="153">
        <f t="shared" si="1"/>
        <v>314464</v>
      </c>
      <c r="O56" s="150">
        <f t="shared" si="2"/>
        <v>262459</v>
      </c>
      <c r="P56" s="150">
        <f t="shared" si="2"/>
        <v>46658</v>
      </c>
      <c r="Q56" s="150">
        <f t="shared" si="2"/>
        <v>40611</v>
      </c>
      <c r="R56" s="150">
        <f t="shared" si="2"/>
        <v>25142</v>
      </c>
      <c r="S56" s="150">
        <f t="shared" si="2"/>
        <v>162628</v>
      </c>
      <c r="T56" s="154">
        <f t="shared" si="2"/>
        <v>537498</v>
      </c>
    </row>
    <row r="57" spans="1:20" ht="25.5" x14ac:dyDescent="0.2">
      <c r="A57" s="127">
        <v>560087</v>
      </c>
      <c r="B57" s="128" t="s">
        <v>73</v>
      </c>
      <c r="C57" s="150">
        <v>58702</v>
      </c>
      <c r="D57" s="150">
        <v>190026</v>
      </c>
      <c r="E57" s="150">
        <v>14253</v>
      </c>
      <c r="F57" s="150">
        <v>11353</v>
      </c>
      <c r="G57" s="150">
        <v>95507</v>
      </c>
      <c r="H57" s="151">
        <v>369841</v>
      </c>
      <c r="I57" s="152">
        <v>62527</v>
      </c>
      <c r="J57" s="152">
        <v>200320</v>
      </c>
      <c r="K57" s="152">
        <v>15073</v>
      </c>
      <c r="L57" s="152">
        <v>12034</v>
      </c>
      <c r="M57" s="152">
        <v>101154</v>
      </c>
      <c r="N57" s="153">
        <f t="shared" si="1"/>
        <v>391108</v>
      </c>
      <c r="O57" s="150">
        <f t="shared" si="2"/>
        <v>121229</v>
      </c>
      <c r="P57" s="150">
        <f t="shared" si="2"/>
        <v>390346</v>
      </c>
      <c r="Q57" s="150">
        <f t="shared" si="2"/>
        <v>29326</v>
      </c>
      <c r="R57" s="150">
        <f t="shared" si="2"/>
        <v>23387</v>
      </c>
      <c r="S57" s="150">
        <f t="shared" si="2"/>
        <v>196661</v>
      </c>
      <c r="T57" s="154">
        <f t="shared" si="2"/>
        <v>760949</v>
      </c>
    </row>
    <row r="58" spans="1:20" ht="38.25" x14ac:dyDescent="0.2">
      <c r="A58" s="127">
        <v>560088</v>
      </c>
      <c r="B58" s="128" t="s">
        <v>74</v>
      </c>
      <c r="C58" s="150">
        <v>12569</v>
      </c>
      <c r="D58" s="150">
        <v>12219</v>
      </c>
      <c r="E58" s="150">
        <v>762</v>
      </c>
      <c r="F58" s="150">
        <v>25183</v>
      </c>
      <c r="G58" s="150">
        <v>2622</v>
      </c>
      <c r="H58" s="151">
        <v>53355</v>
      </c>
      <c r="I58" s="152">
        <v>20178</v>
      </c>
      <c r="J58" s="152">
        <v>20404</v>
      </c>
      <c r="K58" s="152">
        <v>1130</v>
      </c>
      <c r="L58" s="152">
        <v>40257</v>
      </c>
      <c r="M58" s="152">
        <v>4075</v>
      </c>
      <c r="N58" s="153">
        <f t="shared" si="1"/>
        <v>86044</v>
      </c>
      <c r="O58" s="150">
        <f t="shared" si="2"/>
        <v>32747</v>
      </c>
      <c r="P58" s="150">
        <f t="shared" si="2"/>
        <v>32623</v>
      </c>
      <c r="Q58" s="150">
        <f t="shared" si="2"/>
        <v>1892</v>
      </c>
      <c r="R58" s="150">
        <f t="shared" si="2"/>
        <v>65440</v>
      </c>
      <c r="S58" s="150">
        <f t="shared" si="2"/>
        <v>6697</v>
      </c>
      <c r="T58" s="154">
        <f t="shared" si="2"/>
        <v>139399</v>
      </c>
    </row>
    <row r="59" spans="1:20" ht="38.25" x14ac:dyDescent="0.2">
      <c r="A59" s="127">
        <v>560089</v>
      </c>
      <c r="B59" s="128" t="s">
        <v>75</v>
      </c>
      <c r="C59" s="150">
        <v>114</v>
      </c>
      <c r="D59" s="150">
        <v>156</v>
      </c>
      <c r="E59" s="150">
        <v>236</v>
      </c>
      <c r="F59" s="150">
        <v>33432</v>
      </c>
      <c r="G59" s="150">
        <v>22085</v>
      </c>
      <c r="H59" s="151">
        <v>56023</v>
      </c>
      <c r="I59" s="152">
        <v>99</v>
      </c>
      <c r="J59" s="152">
        <v>191</v>
      </c>
      <c r="K59" s="152">
        <v>257</v>
      </c>
      <c r="L59" s="152">
        <v>35356</v>
      </c>
      <c r="M59" s="152">
        <v>23445</v>
      </c>
      <c r="N59" s="153">
        <f t="shared" si="1"/>
        <v>59348</v>
      </c>
      <c r="O59" s="150">
        <f t="shared" si="2"/>
        <v>213</v>
      </c>
      <c r="P59" s="150">
        <f t="shared" si="2"/>
        <v>347</v>
      </c>
      <c r="Q59" s="150">
        <f t="shared" si="2"/>
        <v>493</v>
      </c>
      <c r="R59" s="150">
        <f t="shared" si="2"/>
        <v>68788</v>
      </c>
      <c r="S59" s="150">
        <f t="shared" si="2"/>
        <v>45530</v>
      </c>
      <c r="T59" s="154">
        <f t="shared" si="2"/>
        <v>115371</v>
      </c>
    </row>
    <row r="60" spans="1:20" ht="38.25" x14ac:dyDescent="0.2">
      <c r="A60" s="127">
        <v>560096</v>
      </c>
      <c r="B60" s="128" t="s">
        <v>76</v>
      </c>
      <c r="C60" s="150">
        <v>6883</v>
      </c>
      <c r="D60" s="150">
        <v>2111</v>
      </c>
      <c r="E60" s="150">
        <v>1167</v>
      </c>
      <c r="F60" s="150">
        <v>517</v>
      </c>
      <c r="G60" s="150">
        <v>1969</v>
      </c>
      <c r="H60" s="151">
        <v>12647</v>
      </c>
      <c r="I60" s="152">
        <v>4707</v>
      </c>
      <c r="J60" s="152">
        <v>1475</v>
      </c>
      <c r="K60" s="152">
        <v>819</v>
      </c>
      <c r="L60" s="152">
        <v>334</v>
      </c>
      <c r="M60" s="152">
        <v>1352</v>
      </c>
      <c r="N60" s="153">
        <f t="shared" si="1"/>
        <v>8687</v>
      </c>
      <c r="O60" s="150">
        <f t="shared" si="2"/>
        <v>11590</v>
      </c>
      <c r="P60" s="150">
        <f t="shared" si="2"/>
        <v>3586</v>
      </c>
      <c r="Q60" s="150">
        <f t="shared" si="2"/>
        <v>1986</v>
      </c>
      <c r="R60" s="150">
        <f t="shared" si="2"/>
        <v>851</v>
      </c>
      <c r="S60" s="150">
        <f t="shared" si="2"/>
        <v>3321</v>
      </c>
      <c r="T60" s="154">
        <f t="shared" si="2"/>
        <v>21334</v>
      </c>
    </row>
    <row r="61" spans="1:20" ht="25.5" x14ac:dyDescent="0.2">
      <c r="A61" s="127">
        <v>560098</v>
      </c>
      <c r="B61" s="128" t="s">
        <v>77</v>
      </c>
      <c r="C61" s="150">
        <v>15626</v>
      </c>
      <c r="D61" s="150">
        <v>20805</v>
      </c>
      <c r="E61" s="150">
        <v>7037</v>
      </c>
      <c r="F61" s="150">
        <v>3539</v>
      </c>
      <c r="G61" s="150">
        <v>50380</v>
      </c>
      <c r="H61" s="151">
        <v>97387</v>
      </c>
      <c r="I61" s="152">
        <v>11540</v>
      </c>
      <c r="J61" s="152">
        <v>15080</v>
      </c>
      <c r="K61" s="152">
        <v>5198</v>
      </c>
      <c r="L61" s="152">
        <v>2603</v>
      </c>
      <c r="M61" s="152">
        <v>36725</v>
      </c>
      <c r="N61" s="153">
        <f t="shared" si="1"/>
        <v>71146</v>
      </c>
      <c r="O61" s="150">
        <f t="shared" ref="O61:T65" si="3">C61+I61</f>
        <v>27166</v>
      </c>
      <c r="P61" s="150">
        <f t="shared" si="3"/>
        <v>35885</v>
      </c>
      <c r="Q61" s="150">
        <f t="shared" si="3"/>
        <v>12235</v>
      </c>
      <c r="R61" s="150">
        <f t="shared" si="3"/>
        <v>6142</v>
      </c>
      <c r="S61" s="150">
        <f t="shared" si="3"/>
        <v>87105</v>
      </c>
      <c r="T61" s="154">
        <f t="shared" si="3"/>
        <v>168533</v>
      </c>
    </row>
    <row r="62" spans="1:20" ht="26.25" customHeight="1" x14ac:dyDescent="0.2">
      <c r="A62" s="127">
        <v>560099</v>
      </c>
      <c r="B62" s="128" t="s">
        <v>78</v>
      </c>
      <c r="C62" s="150">
        <v>30582</v>
      </c>
      <c r="D62" s="150">
        <v>7833</v>
      </c>
      <c r="E62" s="150">
        <v>3577</v>
      </c>
      <c r="F62" s="150">
        <v>2381</v>
      </c>
      <c r="G62" s="150">
        <v>9290</v>
      </c>
      <c r="H62" s="151">
        <v>53663</v>
      </c>
      <c r="I62" s="152">
        <v>25078</v>
      </c>
      <c r="J62" s="152">
        <v>6451</v>
      </c>
      <c r="K62" s="152">
        <v>2887</v>
      </c>
      <c r="L62" s="152">
        <v>1964</v>
      </c>
      <c r="M62" s="152">
        <v>7654</v>
      </c>
      <c r="N62" s="153">
        <f t="shared" si="1"/>
        <v>44034</v>
      </c>
      <c r="O62" s="150">
        <f t="shared" si="3"/>
        <v>55660</v>
      </c>
      <c r="P62" s="150">
        <f t="shared" si="3"/>
        <v>14284</v>
      </c>
      <c r="Q62" s="150">
        <f t="shared" si="3"/>
        <v>6464</v>
      </c>
      <c r="R62" s="150">
        <f t="shared" si="3"/>
        <v>4345</v>
      </c>
      <c r="S62" s="150">
        <f t="shared" si="3"/>
        <v>16944</v>
      </c>
      <c r="T62" s="154">
        <f t="shared" si="3"/>
        <v>97697</v>
      </c>
    </row>
    <row r="63" spans="1:20" ht="63.75" x14ac:dyDescent="0.2">
      <c r="A63" s="127">
        <v>560206</v>
      </c>
      <c r="B63" s="128" t="s">
        <v>32</v>
      </c>
      <c r="C63" s="150">
        <v>23702</v>
      </c>
      <c r="D63" s="150">
        <v>574039</v>
      </c>
      <c r="E63" s="150">
        <v>462575</v>
      </c>
      <c r="F63" s="150">
        <v>2319</v>
      </c>
      <c r="G63" s="150">
        <v>352745</v>
      </c>
      <c r="H63" s="151">
        <v>1415380</v>
      </c>
      <c r="I63" s="152">
        <v>20873</v>
      </c>
      <c r="J63" s="152">
        <v>509723</v>
      </c>
      <c r="K63" s="152">
        <v>408736</v>
      </c>
      <c r="L63" s="152">
        <v>1994</v>
      </c>
      <c r="M63" s="152">
        <v>317839</v>
      </c>
      <c r="N63" s="153">
        <f t="shared" si="1"/>
        <v>1259165</v>
      </c>
      <c r="O63" s="150">
        <f t="shared" si="3"/>
        <v>44575</v>
      </c>
      <c r="P63" s="150">
        <f t="shared" si="3"/>
        <v>1083762</v>
      </c>
      <c r="Q63" s="150">
        <f t="shared" si="3"/>
        <v>871311</v>
      </c>
      <c r="R63" s="150">
        <f t="shared" si="3"/>
        <v>4313</v>
      </c>
      <c r="S63" s="150">
        <f t="shared" si="3"/>
        <v>670584</v>
      </c>
      <c r="T63" s="154">
        <f t="shared" si="3"/>
        <v>2674545</v>
      </c>
    </row>
    <row r="64" spans="1:20" ht="63.75" x14ac:dyDescent="0.2">
      <c r="A64" s="145">
        <v>560214</v>
      </c>
      <c r="B64" s="128" t="s">
        <v>37</v>
      </c>
      <c r="C64" s="150">
        <v>907522</v>
      </c>
      <c r="D64" s="150">
        <v>967674</v>
      </c>
      <c r="E64" s="150">
        <v>50811</v>
      </c>
      <c r="F64" s="150">
        <v>1577042</v>
      </c>
      <c r="G64" s="150">
        <v>179651</v>
      </c>
      <c r="H64" s="151">
        <v>3682700</v>
      </c>
      <c r="I64" s="152">
        <v>582615</v>
      </c>
      <c r="J64" s="152">
        <v>629726</v>
      </c>
      <c r="K64" s="152">
        <v>31216</v>
      </c>
      <c r="L64" s="152">
        <v>1005489</v>
      </c>
      <c r="M64" s="152">
        <v>116292</v>
      </c>
      <c r="N64" s="153">
        <f t="shared" si="1"/>
        <v>2365338</v>
      </c>
      <c r="O64" s="150">
        <f t="shared" si="3"/>
        <v>1490137</v>
      </c>
      <c r="P64" s="150">
        <f t="shared" si="3"/>
        <v>1597400</v>
      </c>
      <c r="Q64" s="150">
        <f t="shared" si="3"/>
        <v>82027</v>
      </c>
      <c r="R64" s="150">
        <f t="shared" si="3"/>
        <v>2582531</v>
      </c>
      <c r="S64" s="150">
        <f t="shared" si="3"/>
        <v>295943</v>
      </c>
      <c r="T64" s="154">
        <f t="shared" si="3"/>
        <v>6048038</v>
      </c>
    </row>
    <row r="65" spans="1:252" x14ac:dyDescent="0.2">
      <c r="A65" s="316" t="s">
        <v>95</v>
      </c>
      <c r="B65" s="316"/>
      <c r="C65" s="150">
        <f t="shared" ref="C65:N65" si="4">SUM(C5:C64)</f>
        <v>6154142</v>
      </c>
      <c r="D65" s="150">
        <f t="shared" si="4"/>
        <v>7384913</v>
      </c>
      <c r="E65" s="150">
        <f t="shared" si="4"/>
        <v>2867480</v>
      </c>
      <c r="F65" s="150">
        <f t="shared" si="4"/>
        <v>4557030</v>
      </c>
      <c r="G65" s="150">
        <f t="shared" si="4"/>
        <v>5885374</v>
      </c>
      <c r="H65" s="151">
        <f t="shared" si="4"/>
        <v>26848939</v>
      </c>
      <c r="I65" s="155">
        <f t="shared" si="4"/>
        <v>13024250</v>
      </c>
      <c r="J65" s="155">
        <f t="shared" si="4"/>
        <v>9278527</v>
      </c>
      <c r="K65" s="155">
        <f t="shared" si="4"/>
        <v>4503750</v>
      </c>
      <c r="L65" s="155">
        <f t="shared" si="4"/>
        <v>5204107</v>
      </c>
      <c r="M65" s="155">
        <f t="shared" si="4"/>
        <v>9137361</v>
      </c>
      <c r="N65" s="153">
        <f t="shared" si="4"/>
        <v>41147995</v>
      </c>
      <c r="O65" s="150">
        <f t="shared" si="3"/>
        <v>19178392</v>
      </c>
      <c r="P65" s="150">
        <f t="shared" si="3"/>
        <v>16663440</v>
      </c>
      <c r="Q65" s="150">
        <f t="shared" si="3"/>
        <v>7371230</v>
      </c>
      <c r="R65" s="150">
        <f t="shared" si="3"/>
        <v>9761137</v>
      </c>
      <c r="S65" s="150">
        <f t="shared" si="3"/>
        <v>15022735</v>
      </c>
      <c r="T65" s="154">
        <f t="shared" si="3"/>
        <v>67996934</v>
      </c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  <c r="BV65" s="156"/>
      <c r="BW65" s="156"/>
      <c r="BX65" s="156"/>
      <c r="BY65" s="156"/>
      <c r="BZ65" s="156"/>
      <c r="CA65" s="156"/>
      <c r="CB65" s="156"/>
      <c r="CC65" s="156"/>
      <c r="CD65" s="156"/>
      <c r="CE65" s="156"/>
      <c r="CF65" s="156"/>
      <c r="CG65" s="156"/>
      <c r="CH65" s="156"/>
      <c r="CI65" s="156"/>
      <c r="CJ65" s="156"/>
      <c r="CK65" s="156"/>
      <c r="CL65" s="156"/>
      <c r="CM65" s="156"/>
      <c r="CN65" s="156"/>
      <c r="CO65" s="156"/>
      <c r="CP65" s="156"/>
      <c r="CQ65" s="156"/>
      <c r="CR65" s="156"/>
      <c r="CS65" s="156"/>
      <c r="CT65" s="156"/>
      <c r="CU65" s="156"/>
      <c r="CV65" s="156"/>
      <c r="CW65" s="156"/>
      <c r="CX65" s="156"/>
      <c r="CY65" s="156"/>
      <c r="CZ65" s="156"/>
      <c r="DA65" s="156"/>
      <c r="DB65" s="156"/>
      <c r="DC65" s="156"/>
      <c r="DD65" s="156"/>
      <c r="DE65" s="156"/>
      <c r="DF65" s="156"/>
      <c r="DG65" s="156"/>
      <c r="DH65" s="156"/>
      <c r="DI65" s="156"/>
      <c r="DJ65" s="156"/>
      <c r="DK65" s="156"/>
      <c r="DL65" s="156"/>
      <c r="DM65" s="156"/>
      <c r="DN65" s="156"/>
      <c r="DO65" s="156"/>
      <c r="DP65" s="156"/>
      <c r="DQ65" s="156"/>
      <c r="DR65" s="156"/>
      <c r="DS65" s="156"/>
      <c r="DT65" s="156"/>
      <c r="DU65" s="156"/>
      <c r="DV65" s="156"/>
      <c r="DW65" s="156"/>
      <c r="DX65" s="156"/>
      <c r="DY65" s="156"/>
      <c r="DZ65" s="156"/>
      <c r="EA65" s="156"/>
      <c r="EB65" s="156"/>
      <c r="EC65" s="156"/>
      <c r="ED65" s="156"/>
      <c r="EE65" s="156"/>
      <c r="EF65" s="156"/>
      <c r="EG65" s="156"/>
      <c r="EH65" s="156"/>
      <c r="EI65" s="156"/>
      <c r="EJ65" s="156"/>
      <c r="EK65" s="156"/>
      <c r="EL65" s="156"/>
      <c r="EM65" s="156"/>
      <c r="EN65" s="156"/>
      <c r="EO65" s="156"/>
      <c r="EP65" s="156"/>
      <c r="EQ65" s="156"/>
      <c r="ER65" s="156"/>
      <c r="ES65" s="156"/>
      <c r="ET65" s="156"/>
      <c r="EU65" s="156"/>
      <c r="EV65" s="156"/>
      <c r="EW65" s="156"/>
      <c r="EX65" s="156"/>
      <c r="EY65" s="156"/>
      <c r="EZ65" s="156"/>
      <c r="FA65" s="156"/>
      <c r="FB65" s="156"/>
      <c r="FC65" s="156"/>
      <c r="FD65" s="156"/>
      <c r="FE65" s="156"/>
      <c r="FF65" s="156"/>
      <c r="FG65" s="156"/>
      <c r="FH65" s="156"/>
      <c r="FI65" s="156"/>
      <c r="FJ65" s="156"/>
      <c r="FK65" s="156"/>
      <c r="FL65" s="156"/>
      <c r="FM65" s="156"/>
      <c r="FN65" s="156"/>
      <c r="FO65" s="156"/>
      <c r="FP65" s="156"/>
      <c r="FQ65" s="156"/>
      <c r="FR65" s="156"/>
      <c r="FS65" s="156"/>
      <c r="FT65" s="156"/>
      <c r="FU65" s="156"/>
      <c r="FV65" s="156"/>
      <c r="FW65" s="156"/>
      <c r="FX65" s="156"/>
      <c r="FY65" s="156"/>
      <c r="FZ65" s="156"/>
      <c r="GA65" s="156"/>
      <c r="GB65" s="156"/>
      <c r="GC65" s="156"/>
      <c r="GD65" s="156"/>
      <c r="GE65" s="156"/>
      <c r="GF65" s="156"/>
      <c r="GG65" s="156"/>
      <c r="GH65" s="156"/>
      <c r="GI65" s="156"/>
      <c r="GJ65" s="156"/>
      <c r="GK65" s="156"/>
      <c r="GL65" s="156"/>
      <c r="GM65" s="156"/>
      <c r="GN65" s="156"/>
      <c r="GO65" s="156"/>
      <c r="GP65" s="156"/>
      <c r="GQ65" s="156"/>
      <c r="GR65" s="156"/>
      <c r="GS65" s="156"/>
      <c r="GT65" s="156"/>
      <c r="GU65" s="156"/>
      <c r="GV65" s="156"/>
      <c r="GW65" s="156"/>
      <c r="GX65" s="156"/>
      <c r="GY65" s="156"/>
      <c r="GZ65" s="156"/>
      <c r="HA65" s="156"/>
      <c r="HB65" s="156"/>
      <c r="HC65" s="156"/>
      <c r="HD65" s="156"/>
      <c r="HE65" s="156"/>
      <c r="HF65" s="156"/>
      <c r="HG65" s="156"/>
      <c r="HH65" s="156"/>
      <c r="HI65" s="156"/>
      <c r="HJ65" s="156"/>
      <c r="HK65" s="156"/>
      <c r="HL65" s="156"/>
      <c r="HM65" s="156"/>
      <c r="HN65" s="156"/>
      <c r="HO65" s="156"/>
      <c r="HP65" s="156"/>
      <c r="HQ65" s="156"/>
      <c r="HR65" s="156"/>
      <c r="HS65" s="156"/>
      <c r="HT65" s="156"/>
      <c r="HU65" s="156"/>
      <c r="HV65" s="156"/>
      <c r="HW65" s="156"/>
      <c r="HX65" s="156"/>
      <c r="HY65" s="156"/>
      <c r="HZ65" s="156"/>
      <c r="IA65" s="156"/>
      <c r="IB65" s="156"/>
      <c r="IC65" s="156"/>
      <c r="ID65" s="156"/>
      <c r="IE65" s="156"/>
      <c r="IF65" s="156"/>
      <c r="IG65" s="156"/>
      <c r="IH65" s="156"/>
      <c r="II65" s="156"/>
      <c r="IJ65" s="156"/>
      <c r="IK65" s="156"/>
      <c r="IL65" s="156"/>
      <c r="IM65" s="156"/>
      <c r="IN65" s="156"/>
      <c r="IO65" s="156"/>
      <c r="IP65" s="156"/>
      <c r="IQ65" s="156"/>
      <c r="IR65" s="156"/>
    </row>
    <row r="67" spans="1:252" x14ac:dyDescent="0.2">
      <c r="N67" s="158"/>
    </row>
  </sheetData>
  <mergeCells count="11">
    <mergeCell ref="Q1:T1"/>
    <mergeCell ref="A65:B65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142" zoomScaleNormal="100" zoomScaleSheetLayoutView="14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7" sqref="M7"/>
    </sheetView>
  </sheetViews>
  <sheetFormatPr defaultRowHeight="12.75" x14ac:dyDescent="0.2"/>
  <cols>
    <col min="1" max="1" width="9.5" style="1" customWidth="1"/>
    <col min="2" max="2" width="30.6640625" customWidth="1"/>
    <col min="3" max="3" width="16.5" customWidth="1"/>
    <col min="4" max="4" width="18.1640625" customWidth="1"/>
    <col min="5" max="5" width="14.6640625" customWidth="1"/>
    <col min="6" max="8" width="13.1640625" customWidth="1"/>
    <col min="9" max="9" width="13.5" hidden="1" customWidth="1"/>
    <col min="10" max="10" width="13.1640625" customWidth="1"/>
    <col min="11" max="11" width="14.83203125" style="86" customWidth="1"/>
    <col min="12" max="12" width="18.1640625" style="86" customWidth="1"/>
    <col min="13" max="13" width="16.33203125" customWidth="1"/>
  </cols>
  <sheetData>
    <row r="1" spans="1:13" ht="36.75" customHeight="1" x14ac:dyDescent="0.2">
      <c r="A1" s="100"/>
      <c r="B1" s="135"/>
      <c r="C1" s="104"/>
      <c r="D1" s="136"/>
      <c r="E1" s="92"/>
      <c r="F1" s="92"/>
      <c r="G1" s="92"/>
      <c r="H1" s="92"/>
      <c r="I1" s="92"/>
      <c r="J1" s="92"/>
      <c r="K1" s="252" t="s">
        <v>252</v>
      </c>
      <c r="L1" s="252"/>
      <c r="M1" s="252"/>
    </row>
    <row r="2" spans="1:13" ht="22.5" customHeight="1" x14ac:dyDescent="0.2">
      <c r="A2" s="334" t="s">
        <v>255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</row>
    <row r="3" spans="1:13" ht="123.75" customHeight="1" x14ac:dyDescent="0.2">
      <c r="A3" s="335" t="s">
        <v>109</v>
      </c>
      <c r="B3" s="137"/>
      <c r="C3" s="138" t="s">
        <v>161</v>
      </c>
      <c r="D3" s="138" t="s">
        <v>162</v>
      </c>
      <c r="E3" s="138" t="s">
        <v>163</v>
      </c>
      <c r="F3" s="138" t="s">
        <v>164</v>
      </c>
      <c r="G3" s="138" t="s">
        <v>165</v>
      </c>
      <c r="H3" s="138" t="s">
        <v>166</v>
      </c>
      <c r="I3" s="138" t="s">
        <v>167</v>
      </c>
      <c r="J3" s="138" t="s">
        <v>168</v>
      </c>
      <c r="K3" s="336" t="s">
        <v>169</v>
      </c>
      <c r="L3" s="337" t="s">
        <v>170</v>
      </c>
      <c r="M3" s="336" t="s">
        <v>171</v>
      </c>
    </row>
    <row r="4" spans="1:13" ht="12.75" customHeight="1" x14ac:dyDescent="0.2">
      <c r="A4" s="335"/>
      <c r="B4" s="137" t="s">
        <v>172</v>
      </c>
      <c r="C4" s="138">
        <v>5</v>
      </c>
      <c r="D4" s="138">
        <v>5</v>
      </c>
      <c r="E4" s="138">
        <v>5</v>
      </c>
      <c r="F4" s="138">
        <v>2.5</v>
      </c>
      <c r="G4" s="138">
        <v>2.5</v>
      </c>
      <c r="H4" s="138">
        <v>2.5</v>
      </c>
      <c r="I4" s="138"/>
      <c r="J4" s="138">
        <v>2.5</v>
      </c>
      <c r="K4" s="336"/>
      <c r="L4" s="338"/>
      <c r="M4" s="336"/>
    </row>
    <row r="5" spans="1:13" ht="27" customHeight="1" x14ac:dyDescent="0.2">
      <c r="A5" s="335"/>
      <c r="B5" s="139" t="s">
        <v>110</v>
      </c>
      <c r="C5" s="59" t="s">
        <v>173</v>
      </c>
      <c r="D5" s="59" t="s">
        <v>174</v>
      </c>
      <c r="E5" s="59" t="s">
        <v>173</v>
      </c>
      <c r="F5" s="59" t="s">
        <v>173</v>
      </c>
      <c r="G5" s="59" t="s">
        <v>173</v>
      </c>
      <c r="H5" s="59" t="s">
        <v>173</v>
      </c>
      <c r="I5" s="59" t="s">
        <v>173</v>
      </c>
      <c r="J5" s="59" t="s">
        <v>173</v>
      </c>
      <c r="K5" s="336"/>
      <c r="L5" s="339"/>
      <c r="M5" s="336"/>
    </row>
    <row r="6" spans="1:13" ht="26.25" x14ac:dyDescent="0.25">
      <c r="A6" s="127">
        <v>560002</v>
      </c>
      <c r="B6" s="128" t="s">
        <v>9</v>
      </c>
      <c r="C6" s="140">
        <f>VLOOKUP(A6,'[1]1Прил. АПП на 1 жителя'!$A$6:$O$65,15,0)</f>
        <v>4.45</v>
      </c>
      <c r="D6" s="141">
        <f>VLOOKUP(A6,'[1]2Прил.ПЦ от общего АПП'!$A$6:$O$65,15,0)</f>
        <v>2.31</v>
      </c>
      <c r="E6" s="141">
        <f>VLOOKUP(A6,'[1]3Прил.Диспанс.'!$A$6:$O$65,15,0)</f>
        <v>3.86</v>
      </c>
      <c r="F6" s="141">
        <f>VLOOKUP(A6,'[1]4Прил. НП'!$A$6:$O$65,15,0)</f>
        <v>0.92</v>
      </c>
      <c r="G6" s="141">
        <f>VLOOKUP(A6,'[1]5Вызовы СМП'!$A$6:$O$65,15,0)</f>
        <v>2.4300000000000002</v>
      </c>
      <c r="H6" s="141">
        <f>VLOOKUP(A6,'[1]6. Уровень госп. ПН'!$A$6:$O$65,15,0)</f>
        <v>1.76</v>
      </c>
      <c r="I6" s="141">
        <f>VLOOKUP(A6,'[1]7.Экстр.госпитализации'!$A$6:$O$65,15,0)</f>
        <v>0</v>
      </c>
      <c r="J6" s="141">
        <f>VLOOKUP(A6,'[1]7.АПП после инфаркта,инсульта'!$A$6:$G$65,7,0)</f>
        <v>0.53</v>
      </c>
      <c r="K6" s="142">
        <f t="shared" ref="K6:K37" si="0">F6+E6+D6+C6+G6+H6+I6+J6</f>
        <v>16.260000000000002</v>
      </c>
      <c r="L6" s="143">
        <f>25*VLOOKUP(A6,'[1]8.Весовые коэф.'!$A$6:$G$65,7,0)+22.5*VLOOKUP(A6,'[1]8.Весовые коэф.'!$A$6:$G$65,6,0)</f>
        <v>25</v>
      </c>
      <c r="M6" s="144">
        <f>100/L6*K6</f>
        <v>65.040000000000006</v>
      </c>
    </row>
    <row r="7" spans="1:13" ht="26.25" x14ac:dyDescent="0.25">
      <c r="A7" s="127">
        <v>560014</v>
      </c>
      <c r="B7" s="128" t="s">
        <v>20</v>
      </c>
      <c r="C7" s="140">
        <f>VLOOKUP(A7,'[1]1Прил. АПП на 1 жителя'!$A$6:$O$65,15,0)</f>
        <v>4.95</v>
      </c>
      <c r="D7" s="141">
        <f>VLOOKUP(A7,'[1]2Прил.ПЦ от общего АПП'!$A$6:$O$65,15,0)</f>
        <v>4.96</v>
      </c>
      <c r="E7" s="141">
        <f>VLOOKUP(A7,'[1]3Прил.Диспанс.'!$A$6:$O$65,15,0)</f>
        <v>3.09</v>
      </c>
      <c r="F7" s="141">
        <f>VLOOKUP(A7,'[1]4Прил. НП'!$A$6:$O$65,15,0)</f>
        <v>0.51</v>
      </c>
      <c r="G7" s="141">
        <f>VLOOKUP(A7,'[1]5Вызовы СМП'!$A$6:$O$65,15,0)</f>
        <v>2.5</v>
      </c>
      <c r="H7" s="141">
        <f>VLOOKUP(A7,'[1]6. Уровень госп. ПН'!$A$6:$O$65,15,0)</f>
        <v>2.5</v>
      </c>
      <c r="I7" s="141">
        <f>VLOOKUP(A7,'[1]7.Экстр.госпитализации'!$A$6:$O$65,15,0)</f>
        <v>0</v>
      </c>
      <c r="J7" s="141">
        <f>VLOOKUP(A7,'[1]7.АПП после инфаркта,инсульта'!$A$6:$G$65,7,0)</f>
        <v>1.2</v>
      </c>
      <c r="K7" s="142">
        <f t="shared" si="0"/>
        <v>19.71</v>
      </c>
      <c r="L7" s="143">
        <f>25*VLOOKUP(A7,'[1]8.Весовые коэф.'!$A$6:$G$65,7,0)+22.5*VLOOKUP(A7,'[1]8.Весовые коэф.'!$A$6:$G$65,6,0)</f>
        <v>24.98</v>
      </c>
      <c r="M7" s="144">
        <f t="shared" ref="M7:M64" si="1">100/L7*K7</f>
        <v>78.900000000000006</v>
      </c>
    </row>
    <row r="8" spans="1:13" ht="15" x14ac:dyDescent="0.25">
      <c r="A8" s="127">
        <v>560017</v>
      </c>
      <c r="B8" s="128" t="s">
        <v>21</v>
      </c>
      <c r="C8" s="140">
        <f>VLOOKUP(A8,'[1]1Прил. АПП на 1 жителя'!$A$6:$O$65,15,0)</f>
        <v>4.51</v>
      </c>
      <c r="D8" s="141">
        <f>VLOOKUP(A8,'[1]2Прил.ПЦ от общего АПП'!$A$6:$O$65,15,0)</f>
        <v>4.5</v>
      </c>
      <c r="E8" s="141">
        <f>VLOOKUP(A8,'[1]3Прил.Диспанс.'!$A$6:$O$65,15,0)</f>
        <v>5</v>
      </c>
      <c r="F8" s="141">
        <f>VLOOKUP(A8,'[1]4Прил. НП'!$A$6:$O$65,15,0)</f>
        <v>1</v>
      </c>
      <c r="G8" s="141">
        <f>VLOOKUP(A8,'[1]5Вызовы СМП'!$A$6:$O$65,15,0)</f>
        <v>2.5</v>
      </c>
      <c r="H8" s="141">
        <f>VLOOKUP(A8,'[1]6. Уровень госп. ПН'!$A$6:$O$65,15,0)</f>
        <v>2.5</v>
      </c>
      <c r="I8" s="141">
        <f>VLOOKUP(A8,'[1]7.Экстр.госпитализации'!$A$6:$O$65,15,0)</f>
        <v>0</v>
      </c>
      <c r="J8" s="141">
        <f>VLOOKUP(A8,'[1]7.АПП после инфаркта,инсульта'!$A$6:$G$65,7,0)</f>
        <v>0.46</v>
      </c>
      <c r="K8" s="142">
        <f t="shared" si="0"/>
        <v>20.47</v>
      </c>
      <c r="L8" s="143">
        <f>25*VLOOKUP(A8,'[1]8.Весовые коэф.'!$A$6:$G$65,7,0)+22.5*VLOOKUP(A8,'[1]8.Весовые коэф.'!$A$6:$G$65,6,0)</f>
        <v>25</v>
      </c>
      <c r="M8" s="144">
        <f t="shared" si="1"/>
        <v>81.88</v>
      </c>
    </row>
    <row r="9" spans="1:13" ht="15" x14ac:dyDescent="0.25">
      <c r="A9" s="127">
        <v>560019</v>
      </c>
      <c r="B9" s="128" t="s">
        <v>22</v>
      </c>
      <c r="C9" s="140">
        <f>VLOOKUP(A9,'[1]1Прил. АПП на 1 жителя'!$A$6:$O$65,15,0)</f>
        <v>5</v>
      </c>
      <c r="D9" s="141">
        <f>VLOOKUP(A9,'[1]2Прил.ПЦ от общего АПП'!$A$6:$O$65,15,0)</f>
        <v>0.2</v>
      </c>
      <c r="E9" s="141">
        <f>VLOOKUP(A9,'[1]3Прил.Диспанс.'!$A$6:$O$65,15,0)</f>
        <v>5</v>
      </c>
      <c r="F9" s="141">
        <f>VLOOKUP(A9,'[1]4Прил. НП'!$A$6:$O$65,15,0)</f>
        <v>1.31</v>
      </c>
      <c r="G9" s="141">
        <f>VLOOKUP(A9,'[1]5Вызовы СМП'!$A$6:$O$65,15,0)</f>
        <v>2.33</v>
      </c>
      <c r="H9" s="141">
        <f>VLOOKUP(A9,'[1]6. Уровень госп. ПН'!$A$6:$O$65,15,0)</f>
        <v>2.5</v>
      </c>
      <c r="I9" s="141">
        <f>VLOOKUP(A9,'[1]7.Экстр.госпитализации'!$A$6:$O$65,15,0)</f>
        <v>0</v>
      </c>
      <c r="J9" s="141">
        <f>VLOOKUP(A9,'[1]7.АПП после инфаркта,инсульта'!$A$6:$G$65,7,0)</f>
        <v>1.03</v>
      </c>
      <c r="K9" s="142">
        <f t="shared" si="0"/>
        <v>17.37</v>
      </c>
      <c r="L9" s="143">
        <f>25*VLOOKUP(A9,'[1]8.Весовые коэф.'!$A$6:$G$65,7,0)+22.5*VLOOKUP(A9,'[1]8.Весовые коэф.'!$A$6:$G$65,6,0)</f>
        <v>24.9</v>
      </c>
      <c r="M9" s="144">
        <f t="shared" si="1"/>
        <v>69.760000000000005</v>
      </c>
    </row>
    <row r="10" spans="1:13" ht="15" x14ac:dyDescent="0.25">
      <c r="A10" s="127">
        <v>560021</v>
      </c>
      <c r="B10" s="128" t="s">
        <v>23</v>
      </c>
      <c r="C10" s="140">
        <f>VLOOKUP(A10,'[1]1Прил. АПП на 1 жителя'!$A$6:$O$65,15,0)</f>
        <v>5</v>
      </c>
      <c r="D10" s="141">
        <f>VLOOKUP(A10,'[1]2Прил.ПЦ от общего АПП'!$A$6:$O$65,15,0)</f>
        <v>5</v>
      </c>
      <c r="E10" s="141">
        <f>VLOOKUP(A10,'[1]3Прил.Диспанс.'!$A$6:$O$65,15,0)</f>
        <v>4.82</v>
      </c>
      <c r="F10" s="141">
        <f>VLOOKUP(A10,'[1]4Прил. НП'!$A$6:$O$65,15,0)</f>
        <v>1.1299999999999999</v>
      </c>
      <c r="G10" s="141">
        <f>VLOOKUP(A10,'[1]5Вызовы СМП'!$A$6:$O$65,15,0)</f>
        <v>1.98</v>
      </c>
      <c r="H10" s="141">
        <f>VLOOKUP(A10,'[1]6. Уровень госп. ПН'!$A$6:$O$65,15,0)</f>
        <v>2.5</v>
      </c>
      <c r="I10" s="141">
        <f>VLOOKUP(A10,'[1]7.Экстр.госпитализации'!$A$6:$O$65,15,0)</f>
        <v>0</v>
      </c>
      <c r="J10" s="141">
        <f>VLOOKUP(A10,'[1]7.АПП после инфаркта,инсульта'!$A$6:$G$65,7,0)</f>
        <v>0.43</v>
      </c>
      <c r="K10" s="142">
        <f t="shared" si="0"/>
        <v>20.86</v>
      </c>
      <c r="L10" s="143">
        <f>25*VLOOKUP(A10,'[1]8.Весовые коэф.'!$A$6:$G$65,7,0)+22.5*VLOOKUP(A10,'[1]8.Весовые коэф.'!$A$6:$G$65,6,0)</f>
        <v>24</v>
      </c>
      <c r="M10" s="144">
        <f t="shared" si="1"/>
        <v>86.92</v>
      </c>
    </row>
    <row r="11" spans="1:13" ht="15" x14ac:dyDescent="0.25">
      <c r="A11" s="127">
        <v>560022</v>
      </c>
      <c r="B11" s="128" t="s">
        <v>24</v>
      </c>
      <c r="C11" s="140">
        <f>VLOOKUP(A11,'[1]1Прил. АПП на 1 жителя'!$A$6:$O$65,15,0)</f>
        <v>4.99</v>
      </c>
      <c r="D11" s="141">
        <f>VLOOKUP(A11,'[1]2Прил.ПЦ от общего АПП'!$A$6:$O$65,15,0)</f>
        <v>3.97</v>
      </c>
      <c r="E11" s="141">
        <f>VLOOKUP(A11,'[1]3Прил.Диспанс.'!$A$6:$O$65,15,0)</f>
        <v>5</v>
      </c>
      <c r="F11" s="141">
        <f>VLOOKUP(A11,'[1]4Прил. НП'!$A$6:$O$65,15,0)</f>
        <v>1.02</v>
      </c>
      <c r="G11" s="141">
        <f>VLOOKUP(A11,'[1]5Вызовы СМП'!$A$6:$O$65,15,0)</f>
        <v>2.02</v>
      </c>
      <c r="H11" s="141">
        <f>VLOOKUP(A11,'[1]6. Уровень госп. ПН'!$A$6:$O$65,15,0)</f>
        <v>2.37</v>
      </c>
      <c r="I11" s="141">
        <f>VLOOKUP(A11,'[1]7.Экстр.госпитализации'!$A$6:$O$65,15,0)</f>
        <v>0</v>
      </c>
      <c r="J11" s="141">
        <f>VLOOKUP(A11,'[1]7.АПП после инфаркта,инсульта'!$A$6:$G$65,7,0)</f>
        <v>0.36</v>
      </c>
      <c r="K11" s="142">
        <f t="shared" si="0"/>
        <v>19.73</v>
      </c>
      <c r="L11" s="143">
        <f>25*VLOOKUP(A11,'[1]8.Весовые коэф.'!$A$6:$G$65,7,0)+22.5*VLOOKUP(A11,'[1]8.Весовые коэф.'!$A$6:$G$65,6,0)</f>
        <v>24.35</v>
      </c>
      <c r="M11" s="144">
        <f t="shared" si="1"/>
        <v>81.03</v>
      </c>
    </row>
    <row r="12" spans="1:13" ht="15" x14ac:dyDescent="0.25">
      <c r="A12" s="127">
        <v>560024</v>
      </c>
      <c r="B12" s="128" t="s">
        <v>25</v>
      </c>
      <c r="C12" s="140">
        <f>VLOOKUP(A12,'[1]1Прил. АПП на 1 жителя'!$A$6:$O$65,15,0)</f>
        <v>4.9000000000000004</v>
      </c>
      <c r="D12" s="141">
        <f>VLOOKUP(A12,'[1]2Прил.ПЦ от общего АПП'!$A$6:$O$65,15,0)</f>
        <v>4.74</v>
      </c>
      <c r="E12" s="141">
        <f>VLOOKUP(A12,'[1]3Прил.Диспанс.'!$A$6:$O$65,15,0)</f>
        <v>4.53</v>
      </c>
      <c r="F12" s="141">
        <f>VLOOKUP(A12,'[1]4Прил. НП'!$A$6:$O$65,15,0)</f>
        <v>2.41</v>
      </c>
      <c r="G12" s="141">
        <f>VLOOKUP(A12,'[1]5Вызовы СМП'!$A$6:$O$65,15,0)</f>
        <v>2.46</v>
      </c>
      <c r="H12" s="141">
        <f>VLOOKUP(A12,'[1]6. Уровень госп. ПН'!$A$6:$O$65,15,0)</f>
        <v>2.5</v>
      </c>
      <c r="I12" s="141">
        <f>VLOOKUP(A12,'[1]7.Экстр.госпитализации'!$A$6:$O$65,15,0)</f>
        <v>0</v>
      </c>
      <c r="J12" s="141">
        <f>VLOOKUP(A12,'[1]7.АПП после инфаркта,инсульта'!$A$6:$G$65,7,0)</f>
        <v>0</v>
      </c>
      <c r="K12" s="142">
        <f t="shared" si="0"/>
        <v>21.54</v>
      </c>
      <c r="L12" s="143">
        <f>25*VLOOKUP(A12,'[1]8.Весовые коэф.'!$A$6:$G$65,7,0)+22.5*VLOOKUP(A12,'[1]8.Весовые коэф.'!$A$6:$G$65,6,0)</f>
        <v>22.63</v>
      </c>
      <c r="M12" s="144">
        <f t="shared" si="1"/>
        <v>95.18</v>
      </c>
    </row>
    <row r="13" spans="1:13" ht="26.25" x14ac:dyDescent="0.25">
      <c r="A13" s="127">
        <v>560026</v>
      </c>
      <c r="B13" s="128" t="s">
        <v>26</v>
      </c>
      <c r="C13" s="140">
        <f>VLOOKUP(A13,'[1]1Прил. АПП на 1 жителя'!$A$6:$O$65,15,0)</f>
        <v>0.73</v>
      </c>
      <c r="D13" s="141">
        <f>VLOOKUP(A13,'[1]2Прил.ПЦ от общего АПП'!$A$6:$O$65,15,0)</f>
        <v>4.49</v>
      </c>
      <c r="E13" s="141">
        <f>VLOOKUP(A13,'[1]3Прил.Диспанс.'!$A$6:$O$65,15,0)</f>
        <v>4.12</v>
      </c>
      <c r="F13" s="141">
        <f>VLOOKUP(A13,'[1]4Прил. НП'!$A$6:$O$65,15,0)</f>
        <v>0.96</v>
      </c>
      <c r="G13" s="141">
        <f>VLOOKUP(A13,'[1]5Вызовы СМП'!$A$6:$O$65,15,0)</f>
        <v>2.25</v>
      </c>
      <c r="H13" s="141">
        <f>VLOOKUP(A13,'[1]6. Уровень госп. ПН'!$A$6:$O$65,15,0)</f>
        <v>2.4700000000000002</v>
      </c>
      <c r="I13" s="141">
        <f>VLOOKUP(A13,'[1]7.Экстр.госпитализации'!$A$6:$O$65,15,0)</f>
        <v>0</v>
      </c>
      <c r="J13" s="141">
        <f>VLOOKUP(A13,'[1]7.АПП после инфаркта,инсульта'!$A$6:$G$65,7,0)</f>
        <v>0.63</v>
      </c>
      <c r="K13" s="142">
        <f t="shared" si="0"/>
        <v>15.65</v>
      </c>
      <c r="L13" s="143">
        <f>25*VLOOKUP(A13,'[1]8.Весовые коэф.'!$A$6:$G$65,7,0)+22.5*VLOOKUP(A13,'[1]8.Весовые коэф.'!$A$6:$G$65,6,0)</f>
        <v>24.58</v>
      </c>
      <c r="M13" s="144">
        <f t="shared" si="1"/>
        <v>63.67</v>
      </c>
    </row>
    <row r="14" spans="1:13" ht="15" x14ac:dyDescent="0.25">
      <c r="A14" s="127">
        <v>560032</v>
      </c>
      <c r="B14" s="128" t="s">
        <v>28</v>
      </c>
      <c r="C14" s="140">
        <f>VLOOKUP(A14,'[1]1Прил. АПП на 1 жителя'!$A$6:$O$65,15,0)</f>
        <v>3.06</v>
      </c>
      <c r="D14" s="141">
        <f>VLOOKUP(A14,'[1]2Прил.ПЦ от общего АПП'!$A$6:$O$65,15,0)</f>
        <v>4.2300000000000004</v>
      </c>
      <c r="E14" s="141">
        <f>VLOOKUP(A14,'[1]3Прил.Диспанс.'!$A$6:$O$65,15,0)</f>
        <v>2.48</v>
      </c>
      <c r="F14" s="141">
        <f>VLOOKUP(A14,'[1]4Прил. НП'!$A$6:$O$65,15,0)</f>
        <v>1.1000000000000001</v>
      </c>
      <c r="G14" s="141">
        <f>VLOOKUP(A14,'[1]5Вызовы СМП'!$A$6:$O$65,15,0)</f>
        <v>1.52</v>
      </c>
      <c r="H14" s="141">
        <f>VLOOKUP(A14,'[1]6. Уровень госп. ПН'!$A$6:$O$65,15,0)</f>
        <v>2.5</v>
      </c>
      <c r="I14" s="141">
        <f>VLOOKUP(A14,'[1]7.Экстр.госпитализации'!$A$6:$O$65,15,0)</f>
        <v>0</v>
      </c>
      <c r="J14" s="141">
        <f>VLOOKUP(A14,'[1]7.АПП после инфаркта,инсульта'!$A$6:$G$65,7,0)</f>
        <v>0.78</v>
      </c>
      <c r="K14" s="142">
        <f t="shared" si="0"/>
        <v>15.67</v>
      </c>
      <c r="L14" s="143">
        <f>25*VLOOKUP(A14,'[1]8.Весовые коэф.'!$A$6:$G$65,7,0)+22.5*VLOOKUP(A14,'[1]8.Весовые коэф.'!$A$6:$G$65,6,0)</f>
        <v>25</v>
      </c>
      <c r="M14" s="144">
        <f t="shared" si="1"/>
        <v>62.68</v>
      </c>
    </row>
    <row r="15" spans="1:13" ht="15" x14ac:dyDescent="0.25">
      <c r="A15" s="127">
        <v>560033</v>
      </c>
      <c r="B15" s="128" t="s">
        <v>29</v>
      </c>
      <c r="C15" s="140">
        <f>VLOOKUP(A15,'[1]1Прил. АПП на 1 жителя'!$A$6:$O$65,15,0)</f>
        <v>4.18</v>
      </c>
      <c r="D15" s="141">
        <f>VLOOKUP(A15,'[1]2Прил.ПЦ от общего АПП'!$A$6:$O$65,15,0)</f>
        <v>5</v>
      </c>
      <c r="E15" s="141">
        <f>VLOOKUP(A15,'[1]3Прил.Диспанс.'!$A$6:$O$65,15,0)</f>
        <v>5</v>
      </c>
      <c r="F15" s="141">
        <f>VLOOKUP(A15,'[1]4Прил. НП'!$A$6:$O$65,15,0)</f>
        <v>1.48</v>
      </c>
      <c r="G15" s="141">
        <f>VLOOKUP(A15,'[1]5Вызовы СМП'!$A$6:$O$65,15,0)</f>
        <v>2.1800000000000002</v>
      </c>
      <c r="H15" s="141">
        <f>VLOOKUP(A15,'[1]6. Уровень госп. ПН'!$A$6:$O$65,15,0)</f>
        <v>2.5</v>
      </c>
      <c r="I15" s="141">
        <f>VLOOKUP(A15,'[1]7.Экстр.госпитализации'!$A$6:$O$65,15,0)</f>
        <v>0</v>
      </c>
      <c r="J15" s="141">
        <f>VLOOKUP(A15,'[1]7.АПП после инфаркта,инсульта'!$A$6:$G$65,7,0)</f>
        <v>0.82</v>
      </c>
      <c r="K15" s="142">
        <f t="shared" si="0"/>
        <v>21.16</v>
      </c>
      <c r="L15" s="143">
        <f>25*VLOOKUP(A15,'[1]8.Весовые коэф.'!$A$6:$G$65,7,0)+22.5*VLOOKUP(A15,'[1]8.Весовые коэф.'!$A$6:$G$65,6,0)</f>
        <v>25</v>
      </c>
      <c r="M15" s="144">
        <f t="shared" si="1"/>
        <v>84.64</v>
      </c>
    </row>
    <row r="16" spans="1:13" ht="15" x14ac:dyDescent="0.25">
      <c r="A16" s="127">
        <v>560034</v>
      </c>
      <c r="B16" s="128" t="s">
        <v>30</v>
      </c>
      <c r="C16" s="140">
        <f>VLOOKUP(A16,'[1]1Прил. АПП на 1 жителя'!$A$6:$O$65,15,0)</f>
        <v>3.78</v>
      </c>
      <c r="D16" s="141">
        <f>VLOOKUP(A16,'[1]2Прил.ПЦ от общего АПП'!$A$6:$O$65,15,0)</f>
        <v>5</v>
      </c>
      <c r="E16" s="141">
        <f>VLOOKUP(A16,'[1]3Прил.Диспанс.'!$A$6:$O$65,15,0)</f>
        <v>3.78</v>
      </c>
      <c r="F16" s="141">
        <f>VLOOKUP(A16,'[1]4Прил. НП'!$A$6:$O$65,15,0)</f>
        <v>1.61</v>
      </c>
      <c r="G16" s="141">
        <f>VLOOKUP(A16,'[1]5Вызовы СМП'!$A$6:$O$65,15,0)</f>
        <v>2.4500000000000002</v>
      </c>
      <c r="H16" s="141">
        <f>VLOOKUP(A16,'[1]6. Уровень госп. ПН'!$A$6:$O$65,15,0)</f>
        <v>2.5</v>
      </c>
      <c r="I16" s="141">
        <f>VLOOKUP(A16,'[1]7.Экстр.госпитализации'!$A$6:$O$65,15,0)</f>
        <v>0</v>
      </c>
      <c r="J16" s="141">
        <f>VLOOKUP(A16,'[1]7.АПП после инфаркта,инсульта'!$A$6:$G$65,7,0)</f>
        <v>0.38</v>
      </c>
      <c r="K16" s="142">
        <f t="shared" si="0"/>
        <v>19.5</v>
      </c>
      <c r="L16" s="143">
        <f>25*VLOOKUP(A16,'[1]8.Весовые коэф.'!$A$6:$G$65,7,0)+22.5*VLOOKUP(A16,'[1]8.Весовые коэф.'!$A$6:$G$65,6,0)</f>
        <v>25</v>
      </c>
      <c r="M16" s="144">
        <f t="shared" si="1"/>
        <v>78</v>
      </c>
    </row>
    <row r="17" spans="1:13" ht="15" x14ac:dyDescent="0.25">
      <c r="A17" s="127">
        <v>560035</v>
      </c>
      <c r="B17" s="128" t="s">
        <v>31</v>
      </c>
      <c r="C17" s="140">
        <f>VLOOKUP(A17,'[1]1Прил. АПП на 1 жителя'!$A$6:$O$65,15,0)</f>
        <v>4.79</v>
      </c>
      <c r="D17" s="141">
        <f>VLOOKUP(A17,'[1]2Прил.ПЦ от общего АПП'!$A$6:$O$65,15,0)</f>
        <v>4.8600000000000003</v>
      </c>
      <c r="E17" s="141">
        <f>VLOOKUP(A17,'[1]3Прил.Диспанс.'!$A$6:$O$65,15,0)</f>
        <v>4.13</v>
      </c>
      <c r="F17" s="141">
        <f>VLOOKUP(A17,'[1]4Прил. НП'!$A$6:$O$65,15,0)</f>
        <v>0.32</v>
      </c>
      <c r="G17" s="141">
        <f>VLOOKUP(A17,'[1]5Вызовы СМП'!$A$6:$O$65,15,0)</f>
        <v>2.4900000000000002</v>
      </c>
      <c r="H17" s="141">
        <f>VLOOKUP(A17,'[1]6. Уровень госп. ПН'!$A$6:$O$65,15,0)</f>
        <v>2.5</v>
      </c>
      <c r="I17" s="141">
        <f>VLOOKUP(A17,'[1]7.Экстр.госпитализации'!$A$6:$O$65,15,0)</f>
        <v>0</v>
      </c>
      <c r="J17" s="141">
        <f>VLOOKUP(A17,'[1]7.АПП после инфаркта,инсульта'!$A$6:$G$65,7,0)</f>
        <v>0</v>
      </c>
      <c r="K17" s="142">
        <f t="shared" si="0"/>
        <v>19.09</v>
      </c>
      <c r="L17" s="143">
        <f>25*VLOOKUP(A17,'[1]8.Весовые коэф.'!$A$6:$G$65,7,0)+22.5*VLOOKUP(A17,'[1]8.Весовые коэф.'!$A$6:$G$65,6,0)</f>
        <v>22.63</v>
      </c>
      <c r="M17" s="144">
        <f t="shared" si="1"/>
        <v>84.36</v>
      </c>
    </row>
    <row r="18" spans="1:13" ht="15" x14ac:dyDescent="0.25">
      <c r="A18" s="127">
        <v>560036</v>
      </c>
      <c r="B18" s="128" t="s">
        <v>27</v>
      </c>
      <c r="C18" s="140">
        <f>VLOOKUP(A18,'[1]1Прил. АПП на 1 жителя'!$A$6:$O$65,15,0)</f>
        <v>3.15</v>
      </c>
      <c r="D18" s="141">
        <f>VLOOKUP(A18,'[1]2Прил.ПЦ от общего АПП'!$A$6:$O$65,15,0)</f>
        <v>5</v>
      </c>
      <c r="E18" s="141">
        <f>VLOOKUP(A18,'[1]3Прил.Диспанс.'!$A$6:$O$65,15,0)</f>
        <v>4.71</v>
      </c>
      <c r="F18" s="141">
        <f>VLOOKUP(A18,'[1]4Прил. НП'!$A$6:$O$65,15,0)</f>
        <v>0.89</v>
      </c>
      <c r="G18" s="141">
        <f>VLOOKUP(A18,'[1]5Вызовы СМП'!$A$6:$O$65,15,0)</f>
        <v>2.35</v>
      </c>
      <c r="H18" s="141">
        <f>VLOOKUP(A18,'[1]6. Уровень госп. ПН'!$A$6:$O$65,15,0)</f>
        <v>2.5</v>
      </c>
      <c r="I18" s="141">
        <f>VLOOKUP(A18,'[1]7.Экстр.госпитализации'!$A$6:$O$65,15,0)</f>
        <v>0</v>
      </c>
      <c r="J18" s="141">
        <f>VLOOKUP(A18,'[1]7.АПП после инфаркта,инсульта'!$A$6:$G$65,7,0)</f>
        <v>0.48</v>
      </c>
      <c r="K18" s="142">
        <f t="shared" si="0"/>
        <v>19.079999999999998</v>
      </c>
      <c r="L18" s="143">
        <f>25*VLOOKUP(A18,'[1]8.Весовые коэф.'!$A$6:$G$65,7,0)+22.5*VLOOKUP(A18,'[1]8.Весовые коэф.'!$A$6:$G$65,6,0)</f>
        <v>24.53</v>
      </c>
      <c r="M18" s="144">
        <f t="shared" si="1"/>
        <v>77.78</v>
      </c>
    </row>
    <row r="19" spans="1:13" ht="15" x14ac:dyDescent="0.25">
      <c r="A19" s="127">
        <v>560041</v>
      </c>
      <c r="B19" s="128" t="s">
        <v>33</v>
      </c>
      <c r="C19" s="140">
        <f>VLOOKUP(A19,'[1]1Прил. АПП на 1 жителя'!$A$6:$O$65,15,0)</f>
        <v>4.75</v>
      </c>
      <c r="D19" s="141">
        <f>VLOOKUP(A19,'[1]2Прил.ПЦ от общего АПП'!$A$6:$O$65,15,0)</f>
        <v>3.27</v>
      </c>
      <c r="E19" s="141">
        <f>VLOOKUP(A19,'[1]3Прил.Диспанс.'!$A$6:$O$65,15,0)</f>
        <v>3.9</v>
      </c>
      <c r="F19" s="141">
        <f>VLOOKUP(A19,'[1]4Прил. НП'!$A$6:$O$65,15,0)</f>
        <v>0.62</v>
      </c>
      <c r="G19" s="141">
        <f>VLOOKUP(A19,'[1]5Вызовы СМП'!$A$6:$O$65,15,0)</f>
        <v>2.5</v>
      </c>
      <c r="H19" s="141">
        <f>VLOOKUP(A19,'[1]6. Уровень госп. ПН'!$A$6:$O$65,15,0)</f>
        <v>2.37</v>
      </c>
      <c r="I19" s="141">
        <f>VLOOKUP(A19,'[1]7.Экстр.госпитализации'!$A$6:$O$65,15,0)</f>
        <v>0</v>
      </c>
      <c r="J19" s="141">
        <f>VLOOKUP(A19,'[1]7.АПП после инфаркта,инсульта'!$A$6:$G$65,7,0)</f>
        <v>0</v>
      </c>
      <c r="K19" s="142">
        <f t="shared" si="0"/>
        <v>17.41</v>
      </c>
      <c r="L19" s="143">
        <f>25*VLOOKUP(A19,'[1]8.Весовые коэф.'!$A$6:$G$65,7,0)+22.5*VLOOKUP(A19,'[1]8.Весовые коэф.'!$A$6:$G$65,6,0)</f>
        <v>22.63</v>
      </c>
      <c r="M19" s="144">
        <f t="shared" si="1"/>
        <v>76.930000000000007</v>
      </c>
    </row>
    <row r="20" spans="1:13" ht="15" x14ac:dyDescent="0.25">
      <c r="A20" s="127">
        <v>560043</v>
      </c>
      <c r="B20" s="128" t="s">
        <v>34</v>
      </c>
      <c r="C20" s="140">
        <f>VLOOKUP(A20,'[1]1Прил. АПП на 1 жителя'!$A$6:$O$65,15,0)</f>
        <v>3.93</v>
      </c>
      <c r="D20" s="141">
        <f>VLOOKUP(A20,'[1]2Прил.ПЦ от общего АПП'!$A$6:$O$65,15,0)</f>
        <v>4.92</v>
      </c>
      <c r="E20" s="141">
        <f>VLOOKUP(A20,'[1]3Прил.Диспанс.'!$A$6:$O$65,15,0)</f>
        <v>2.75</v>
      </c>
      <c r="F20" s="141">
        <f>VLOOKUP(A20,'[1]4Прил. НП'!$A$6:$O$65,15,0)</f>
        <v>0.27</v>
      </c>
      <c r="G20" s="141">
        <f>VLOOKUP(A20,'[1]5Вызовы СМП'!$A$6:$O$65,15,0)</f>
        <v>0.5</v>
      </c>
      <c r="H20" s="141">
        <f>VLOOKUP(A20,'[1]6. Уровень госп. ПН'!$A$6:$O$65,15,0)</f>
        <v>2.15</v>
      </c>
      <c r="I20" s="141">
        <f>VLOOKUP(A20,'[1]7.Экстр.госпитализации'!$A$6:$O$65,15,0)</f>
        <v>0</v>
      </c>
      <c r="J20" s="141">
        <f>VLOOKUP(A20,'[1]7.АПП после инфаркта,инсульта'!$A$6:$G$65,7,0)</f>
        <v>0.47</v>
      </c>
      <c r="K20" s="142">
        <f t="shared" si="0"/>
        <v>14.99</v>
      </c>
      <c r="L20" s="143">
        <f>25*VLOOKUP(A20,'[1]8.Весовые коэф.'!$A$6:$G$65,7,0)+22.5*VLOOKUP(A20,'[1]8.Весовые коэф.'!$A$6:$G$65,6,0)</f>
        <v>24.5</v>
      </c>
      <c r="M20" s="144">
        <f t="shared" si="1"/>
        <v>61.18</v>
      </c>
    </row>
    <row r="21" spans="1:13" ht="15" x14ac:dyDescent="0.25">
      <c r="A21" s="127">
        <v>560045</v>
      </c>
      <c r="B21" s="128" t="s">
        <v>35</v>
      </c>
      <c r="C21" s="140">
        <f>VLOOKUP(A21,'[1]1Прил. АПП на 1 жителя'!$A$6:$O$65,15,0)</f>
        <v>4.21</v>
      </c>
      <c r="D21" s="141">
        <f>VLOOKUP(A21,'[1]2Прил.ПЦ от общего АПП'!$A$6:$O$65,15,0)</f>
        <v>4</v>
      </c>
      <c r="E21" s="141">
        <f>VLOOKUP(A21,'[1]3Прил.Диспанс.'!$A$6:$O$65,15,0)</f>
        <v>4.46</v>
      </c>
      <c r="F21" s="141">
        <f>VLOOKUP(A21,'[1]4Прил. НП'!$A$6:$O$65,15,0)</f>
        <v>0.03</v>
      </c>
      <c r="G21" s="141">
        <f>VLOOKUP(A21,'[1]5Вызовы СМП'!$A$6:$O$65,15,0)</f>
        <v>2.5</v>
      </c>
      <c r="H21" s="141">
        <f>VLOOKUP(A21,'[1]6. Уровень госп. ПН'!$A$6:$O$65,15,0)</f>
        <v>2.5</v>
      </c>
      <c r="I21" s="141">
        <f>VLOOKUP(A21,'[1]7.Экстр.госпитализации'!$A$6:$O$65,15,0)</f>
        <v>0</v>
      </c>
      <c r="J21" s="141">
        <f>VLOOKUP(A21,'[1]7.АПП после инфаркта,инсульта'!$A$6:$G$65,7,0)</f>
        <v>0.32</v>
      </c>
      <c r="K21" s="142">
        <f t="shared" si="0"/>
        <v>18.02</v>
      </c>
      <c r="L21" s="143">
        <f>25*VLOOKUP(A21,'[1]8.Весовые коэф.'!$A$6:$G$65,7,0)+22.5*VLOOKUP(A21,'[1]8.Весовые коэф.'!$A$6:$G$65,6,0)</f>
        <v>24.43</v>
      </c>
      <c r="M21" s="144">
        <f t="shared" si="1"/>
        <v>73.760000000000005</v>
      </c>
    </row>
    <row r="22" spans="1:13" ht="15" x14ac:dyDescent="0.25">
      <c r="A22" s="127">
        <v>560047</v>
      </c>
      <c r="B22" s="128" t="s">
        <v>36</v>
      </c>
      <c r="C22" s="140">
        <f>VLOOKUP(A22,'[1]1Прил. АПП на 1 жителя'!$A$6:$O$65,15,0)</f>
        <v>3.77</v>
      </c>
      <c r="D22" s="141">
        <f>VLOOKUP(A22,'[1]2Прил.ПЦ от общего АПП'!$A$6:$O$65,15,0)</f>
        <v>2.2200000000000002</v>
      </c>
      <c r="E22" s="141">
        <f>VLOOKUP(A22,'[1]3Прил.Диспанс.'!$A$6:$O$65,15,0)</f>
        <v>3.1</v>
      </c>
      <c r="F22" s="141">
        <f>VLOOKUP(A22,'[1]4Прил. НП'!$A$6:$O$65,15,0)</f>
        <v>0.25</v>
      </c>
      <c r="G22" s="141">
        <f>VLOOKUP(A22,'[1]5Вызовы СМП'!$A$6:$O$65,15,0)</f>
        <v>2.5</v>
      </c>
      <c r="H22" s="141">
        <f>VLOOKUP(A22,'[1]6. Уровень госп. ПН'!$A$6:$O$65,15,0)</f>
        <v>2.5</v>
      </c>
      <c r="I22" s="141">
        <f>VLOOKUP(A22,'[1]7.Экстр.госпитализации'!$A$6:$O$65,15,0)</f>
        <v>0</v>
      </c>
      <c r="J22" s="141">
        <f>VLOOKUP(A22,'[1]7.АПП после инфаркта,инсульта'!$A$6:$G$65,7,0)</f>
        <v>0.31</v>
      </c>
      <c r="K22" s="142">
        <f t="shared" si="0"/>
        <v>14.65</v>
      </c>
      <c r="L22" s="143">
        <f>25*VLOOKUP(A22,'[1]8.Весовые коэф.'!$A$6:$G$65,7,0)+22.5*VLOOKUP(A22,'[1]8.Весовые коэф.'!$A$6:$G$65,6,0)</f>
        <v>24.45</v>
      </c>
      <c r="M22" s="144">
        <f t="shared" si="1"/>
        <v>59.92</v>
      </c>
    </row>
    <row r="23" spans="1:13" ht="15" x14ac:dyDescent="0.25">
      <c r="A23" s="127">
        <v>560052</v>
      </c>
      <c r="B23" s="128" t="s">
        <v>38</v>
      </c>
      <c r="C23" s="140">
        <f>VLOOKUP(A23,'[1]1Прил. АПП на 1 жителя'!$A$6:$O$65,15,0)</f>
        <v>4.1500000000000004</v>
      </c>
      <c r="D23" s="141">
        <f>VLOOKUP(A23,'[1]2Прил.ПЦ от общего АПП'!$A$6:$O$65,15,0)</f>
        <v>5</v>
      </c>
      <c r="E23" s="141">
        <f>VLOOKUP(A23,'[1]3Прил.Диспанс.'!$A$6:$O$65,15,0)</f>
        <v>3.53</v>
      </c>
      <c r="F23" s="141">
        <f>VLOOKUP(A23,'[1]4Прил. НП'!$A$6:$O$65,15,0)</f>
        <v>0.72</v>
      </c>
      <c r="G23" s="141">
        <f>VLOOKUP(A23,'[1]5Вызовы СМП'!$A$6:$O$65,15,0)</f>
        <v>2.1</v>
      </c>
      <c r="H23" s="141">
        <f>VLOOKUP(A23,'[1]6. Уровень госп. ПН'!$A$6:$O$65,15,0)</f>
        <v>2.21</v>
      </c>
      <c r="I23" s="141">
        <f>VLOOKUP(A23,'[1]7.Экстр.госпитализации'!$A$6:$O$65,15,0)</f>
        <v>0</v>
      </c>
      <c r="J23" s="141">
        <f>VLOOKUP(A23,'[1]7.АПП после инфаркта,инсульта'!$A$6:$G$65,7,0)</f>
        <v>0.09</v>
      </c>
      <c r="K23" s="142">
        <f t="shared" si="0"/>
        <v>17.8</v>
      </c>
      <c r="L23" s="143">
        <f>25*VLOOKUP(A23,'[1]8.Весовые коэф.'!$A$6:$G$65,7,0)+22.5*VLOOKUP(A23,'[1]8.Весовые коэф.'!$A$6:$G$65,6,0)</f>
        <v>24.4</v>
      </c>
      <c r="M23" s="144">
        <f t="shared" si="1"/>
        <v>72.95</v>
      </c>
    </row>
    <row r="24" spans="1:13" ht="15" x14ac:dyDescent="0.25">
      <c r="A24" s="127">
        <v>560053</v>
      </c>
      <c r="B24" s="128" t="s">
        <v>39</v>
      </c>
      <c r="C24" s="140">
        <f>VLOOKUP(A24,'[1]1Прил. АПП на 1 жителя'!$A$6:$O$65,15,0)</f>
        <v>2.62</v>
      </c>
      <c r="D24" s="141">
        <f>VLOOKUP(A24,'[1]2Прил.ПЦ от общего АПП'!$A$6:$O$65,15,0)</f>
        <v>5</v>
      </c>
      <c r="E24" s="141">
        <f>VLOOKUP(A24,'[1]3Прил.Диспанс.'!$A$6:$O$65,15,0)</f>
        <v>4.58</v>
      </c>
      <c r="F24" s="141">
        <f>VLOOKUP(A24,'[1]4Прил. НП'!$A$6:$O$65,15,0)</f>
        <v>0.24</v>
      </c>
      <c r="G24" s="141">
        <f>VLOOKUP(A24,'[1]5Вызовы СМП'!$A$6:$O$65,15,0)</f>
        <v>2.5</v>
      </c>
      <c r="H24" s="141">
        <f>VLOOKUP(A24,'[1]6. Уровень госп. ПН'!$A$6:$O$65,15,0)</f>
        <v>2.13</v>
      </c>
      <c r="I24" s="141">
        <f>VLOOKUP(A24,'[1]7.Экстр.госпитализации'!$A$6:$O$65,15,0)</f>
        <v>0</v>
      </c>
      <c r="J24" s="141">
        <f>VLOOKUP(A24,'[1]7.АПП после инфаркта,инсульта'!$A$6:$G$65,7,0)</f>
        <v>0.37</v>
      </c>
      <c r="K24" s="142">
        <f t="shared" si="0"/>
        <v>17.440000000000001</v>
      </c>
      <c r="L24" s="143">
        <f>25*VLOOKUP(A24,'[1]8.Весовые коэф.'!$A$6:$G$65,7,0)+22.5*VLOOKUP(A24,'[1]8.Весовые коэф.'!$A$6:$G$65,6,0)</f>
        <v>24.45</v>
      </c>
      <c r="M24" s="144">
        <f t="shared" si="1"/>
        <v>71.33</v>
      </c>
    </row>
    <row r="25" spans="1:13" ht="15" x14ac:dyDescent="0.25">
      <c r="A25" s="127">
        <v>560054</v>
      </c>
      <c r="B25" s="128" t="s">
        <v>40</v>
      </c>
      <c r="C25" s="140">
        <f>VLOOKUP(A25,'[1]1Прил. АПП на 1 жителя'!$A$6:$O$65,15,0)</f>
        <v>4.16</v>
      </c>
      <c r="D25" s="141">
        <f>VLOOKUP(A25,'[1]2Прил.ПЦ от общего АПП'!$A$6:$O$65,15,0)</f>
        <v>3.48</v>
      </c>
      <c r="E25" s="141">
        <f>VLOOKUP(A25,'[1]3Прил.Диспанс.'!$A$6:$O$65,15,0)</f>
        <v>3.61</v>
      </c>
      <c r="F25" s="141">
        <f>VLOOKUP(A25,'[1]4Прил. НП'!$A$6:$O$65,15,0)</f>
        <v>0.06</v>
      </c>
      <c r="G25" s="141">
        <f>VLOOKUP(A25,'[1]5Вызовы СМП'!$A$6:$O$65,15,0)</f>
        <v>2.5</v>
      </c>
      <c r="H25" s="141">
        <f>VLOOKUP(A25,'[1]6. Уровень госп. ПН'!$A$6:$O$65,15,0)</f>
        <v>2.09</v>
      </c>
      <c r="I25" s="141">
        <f>VLOOKUP(A25,'[1]7.Экстр.госпитализации'!$A$6:$O$65,15,0)</f>
        <v>0</v>
      </c>
      <c r="J25" s="141">
        <f>VLOOKUP(A25,'[1]7.АПП после инфаркта,инсульта'!$A$6:$G$65,7,0)</f>
        <v>0.38</v>
      </c>
      <c r="K25" s="142">
        <f t="shared" si="0"/>
        <v>16.28</v>
      </c>
      <c r="L25" s="143">
        <f>25*VLOOKUP(A25,'[1]8.Весовые коэф.'!$A$6:$G$65,7,0)+22.5*VLOOKUP(A25,'[1]8.Весовые коэф.'!$A$6:$G$65,6,0)</f>
        <v>24.38</v>
      </c>
      <c r="M25" s="144">
        <f t="shared" si="1"/>
        <v>66.78</v>
      </c>
    </row>
    <row r="26" spans="1:13" ht="15" x14ac:dyDescent="0.25">
      <c r="A26" s="127">
        <v>560055</v>
      </c>
      <c r="B26" s="128" t="s">
        <v>41</v>
      </c>
      <c r="C26" s="140">
        <f>VLOOKUP(A26,'[1]1Прил. АПП на 1 жителя'!$A$6:$O$65,15,0)</f>
        <v>0.78</v>
      </c>
      <c r="D26" s="141">
        <f>VLOOKUP(A26,'[1]2Прил.ПЦ от общего АПП'!$A$6:$O$65,15,0)</f>
        <v>5</v>
      </c>
      <c r="E26" s="141">
        <f>VLOOKUP(A26,'[1]3Прил.Диспанс.'!$A$6:$O$65,15,0)</f>
        <v>3.44</v>
      </c>
      <c r="F26" s="141">
        <f>VLOOKUP(A26,'[1]4Прил. НП'!$A$6:$O$65,15,0)</f>
        <v>0.31</v>
      </c>
      <c r="G26" s="141">
        <f>VLOOKUP(A26,'[1]5Вызовы СМП'!$A$6:$O$65,15,0)</f>
        <v>2.5</v>
      </c>
      <c r="H26" s="141">
        <f>VLOOKUP(A26,'[1]6. Уровень госп. ПН'!$A$6:$O$65,15,0)</f>
        <v>1.1100000000000001</v>
      </c>
      <c r="I26" s="141">
        <f>VLOOKUP(A26,'[1]7.Экстр.госпитализации'!$A$6:$O$65,15,0)</f>
        <v>0</v>
      </c>
      <c r="J26" s="141">
        <f>VLOOKUP(A26,'[1]7.АПП после инфаркта,инсульта'!$A$6:$G$65,7,0)</f>
        <v>0.19</v>
      </c>
      <c r="K26" s="142">
        <f t="shared" si="0"/>
        <v>13.33</v>
      </c>
      <c r="L26" s="143">
        <f>25*VLOOKUP(A26,'[1]8.Весовые коэф.'!$A$6:$G$65,7,0)+22.5*VLOOKUP(A26,'[1]8.Весовые коэф.'!$A$6:$G$65,6,0)</f>
        <v>24.53</v>
      </c>
      <c r="M26" s="144">
        <f t="shared" si="1"/>
        <v>54.34</v>
      </c>
    </row>
    <row r="27" spans="1:13" ht="15" x14ac:dyDescent="0.25">
      <c r="A27" s="127">
        <v>560056</v>
      </c>
      <c r="B27" s="128" t="s">
        <v>42</v>
      </c>
      <c r="C27" s="140">
        <f>VLOOKUP(A27,'[1]1Прил. АПП на 1 жителя'!$A$6:$O$65,15,0)</f>
        <v>3.69</v>
      </c>
      <c r="D27" s="141">
        <f>VLOOKUP(A27,'[1]2Прил.ПЦ от общего АПП'!$A$6:$O$65,15,0)</f>
        <v>4.2</v>
      </c>
      <c r="E27" s="141">
        <f>VLOOKUP(A27,'[1]3Прил.Диспанс.'!$A$6:$O$65,15,0)</f>
        <v>4.7</v>
      </c>
      <c r="F27" s="141">
        <f>VLOOKUP(A27,'[1]4Прил. НП'!$A$6:$O$65,15,0)</f>
        <v>1.29</v>
      </c>
      <c r="G27" s="141">
        <f>VLOOKUP(A27,'[1]5Вызовы СМП'!$A$6:$O$65,15,0)</f>
        <v>2.5</v>
      </c>
      <c r="H27" s="141">
        <f>VLOOKUP(A27,'[1]6. Уровень госп. ПН'!$A$6:$O$65,15,0)</f>
        <v>1.66</v>
      </c>
      <c r="I27" s="141">
        <f>VLOOKUP(A27,'[1]7.Экстр.госпитализации'!$A$6:$O$65,15,0)</f>
        <v>0</v>
      </c>
      <c r="J27" s="141">
        <f>VLOOKUP(A27,'[1]7.АПП после инфаркта,инсульта'!$A$6:$G$65,7,0)</f>
        <v>0.14000000000000001</v>
      </c>
      <c r="K27" s="142">
        <f t="shared" si="0"/>
        <v>18.18</v>
      </c>
      <c r="L27" s="143">
        <f>25*VLOOKUP(A27,'[1]8.Весовые коэф.'!$A$6:$G$65,7,0)+22.5*VLOOKUP(A27,'[1]8.Весовые коэф.'!$A$6:$G$65,6,0)</f>
        <v>24.55</v>
      </c>
      <c r="M27" s="144">
        <f t="shared" si="1"/>
        <v>74.05</v>
      </c>
    </row>
    <row r="28" spans="1:13" ht="15" x14ac:dyDescent="0.25">
      <c r="A28" s="127">
        <v>560057</v>
      </c>
      <c r="B28" s="128" t="s">
        <v>43</v>
      </c>
      <c r="C28" s="140">
        <f>VLOOKUP(A28,'[1]1Прил. АПП на 1 жителя'!$A$6:$O$65,15,0)</f>
        <v>5</v>
      </c>
      <c r="D28" s="141">
        <f>VLOOKUP(A28,'[1]2Прил.ПЦ от общего АПП'!$A$6:$O$65,15,0)</f>
        <v>5</v>
      </c>
      <c r="E28" s="141">
        <f>VLOOKUP(A28,'[1]3Прил.Диспанс.'!$A$6:$O$65,15,0)</f>
        <v>4.91</v>
      </c>
      <c r="F28" s="141">
        <f>VLOOKUP(A28,'[1]4Прил. НП'!$A$6:$O$65,15,0)</f>
        <v>1.19</v>
      </c>
      <c r="G28" s="141">
        <f>VLOOKUP(A28,'[1]5Вызовы СМП'!$A$6:$O$65,15,0)</f>
        <v>1.93</v>
      </c>
      <c r="H28" s="141">
        <f>VLOOKUP(A28,'[1]6. Уровень госп. ПН'!$A$6:$O$65,15,0)</f>
        <v>0.97</v>
      </c>
      <c r="I28" s="141">
        <f>VLOOKUP(A28,'[1]7.Экстр.госпитализации'!$A$6:$O$65,15,0)</f>
        <v>0</v>
      </c>
      <c r="J28" s="141">
        <f>VLOOKUP(A28,'[1]7.АПП после инфаркта,инсульта'!$A$6:$G$65,7,0)</f>
        <v>0.66</v>
      </c>
      <c r="K28" s="142">
        <f t="shared" si="0"/>
        <v>19.66</v>
      </c>
      <c r="L28" s="143">
        <f>25*VLOOKUP(A28,'[1]8.Весовые коэф.'!$A$6:$G$65,7,0)+22.5*VLOOKUP(A28,'[1]8.Весовые коэф.'!$A$6:$G$65,6,0)</f>
        <v>24.48</v>
      </c>
      <c r="M28" s="144">
        <f t="shared" si="1"/>
        <v>80.31</v>
      </c>
    </row>
    <row r="29" spans="1:13" ht="15" x14ac:dyDescent="0.25">
      <c r="A29" s="127">
        <v>560058</v>
      </c>
      <c r="B29" s="128" t="s">
        <v>44</v>
      </c>
      <c r="C29" s="140">
        <f>VLOOKUP(A29,'[1]1Прил. АПП на 1 жителя'!$A$6:$O$65,15,0)</f>
        <v>4.2699999999999996</v>
      </c>
      <c r="D29" s="141">
        <f>VLOOKUP(A29,'[1]2Прил.ПЦ от общего АПП'!$A$6:$O$65,15,0)</f>
        <v>5</v>
      </c>
      <c r="E29" s="141">
        <f>VLOOKUP(A29,'[1]3Прил.Диспанс.'!$A$6:$O$65,15,0)</f>
        <v>4.59</v>
      </c>
      <c r="F29" s="141">
        <f>VLOOKUP(A29,'[1]4Прил. НП'!$A$6:$O$65,15,0)</f>
        <v>0.04</v>
      </c>
      <c r="G29" s="141">
        <f>VLOOKUP(A29,'[1]5Вызовы СМП'!$A$6:$O$65,15,0)</f>
        <v>2.5</v>
      </c>
      <c r="H29" s="141">
        <f>VLOOKUP(A29,'[1]6. Уровень госп. ПН'!$A$6:$O$65,15,0)</f>
        <v>2.37</v>
      </c>
      <c r="I29" s="141">
        <f>VLOOKUP(A29,'[1]7.Экстр.госпитализации'!$A$6:$O$65,15,0)</f>
        <v>0</v>
      </c>
      <c r="J29" s="141">
        <f>VLOOKUP(A29,'[1]7.АПП после инфаркта,инсульта'!$A$6:$G$65,7,0)</f>
        <v>0</v>
      </c>
      <c r="K29" s="142">
        <f t="shared" si="0"/>
        <v>18.77</v>
      </c>
      <c r="L29" s="143">
        <f>25*VLOOKUP(A29,'[1]8.Весовые коэф.'!$A$6:$G$65,7,0)+22.5*VLOOKUP(A29,'[1]8.Весовые коэф.'!$A$6:$G$65,6,0)</f>
        <v>24.45</v>
      </c>
      <c r="M29" s="144">
        <f t="shared" si="1"/>
        <v>76.77</v>
      </c>
    </row>
    <row r="30" spans="1:13" ht="15" x14ac:dyDescent="0.25">
      <c r="A30" s="127">
        <v>560059</v>
      </c>
      <c r="B30" s="128" t="s">
        <v>45</v>
      </c>
      <c r="C30" s="140">
        <f>VLOOKUP(A30,'[1]1Прил. АПП на 1 жителя'!$A$6:$O$65,15,0)</f>
        <v>3.36</v>
      </c>
      <c r="D30" s="141">
        <f>VLOOKUP(A30,'[1]2Прил.ПЦ от общего АПП'!$A$6:$O$65,15,0)</f>
        <v>5</v>
      </c>
      <c r="E30" s="141">
        <f>VLOOKUP(A30,'[1]3Прил.Диспанс.'!$A$6:$O$65,15,0)</f>
        <v>4.8600000000000003</v>
      </c>
      <c r="F30" s="141">
        <f>VLOOKUP(A30,'[1]4Прил. НП'!$A$6:$O$65,15,0)</f>
        <v>0.49</v>
      </c>
      <c r="G30" s="141">
        <f>VLOOKUP(A30,'[1]5Вызовы СМП'!$A$6:$O$65,15,0)</f>
        <v>2.5</v>
      </c>
      <c r="H30" s="141">
        <f>VLOOKUP(A30,'[1]6. Уровень госп. ПН'!$A$6:$O$65,15,0)</f>
        <v>0.8</v>
      </c>
      <c r="I30" s="141">
        <f>VLOOKUP(A30,'[1]7.Экстр.госпитализации'!$A$6:$O$65,15,0)</f>
        <v>0</v>
      </c>
      <c r="J30" s="141">
        <f>VLOOKUP(A30,'[1]7.АПП после инфаркта,инсульта'!$A$6:$G$65,7,0)</f>
        <v>0.71</v>
      </c>
      <c r="K30" s="142">
        <f t="shared" si="0"/>
        <v>17.72</v>
      </c>
      <c r="L30" s="143">
        <f>25*VLOOKUP(A30,'[1]8.Весовые коэф.'!$A$6:$G$65,7,0)+22.5*VLOOKUP(A30,'[1]8.Весовые коэф.'!$A$6:$G$65,6,0)</f>
        <v>24.5</v>
      </c>
      <c r="M30" s="144">
        <f t="shared" si="1"/>
        <v>72.33</v>
      </c>
    </row>
    <row r="31" spans="1:13" ht="15" x14ac:dyDescent="0.25">
      <c r="A31" s="127">
        <v>560060</v>
      </c>
      <c r="B31" s="128" t="s">
        <v>46</v>
      </c>
      <c r="C31" s="140">
        <f>VLOOKUP(A31,'[1]1Прил. АПП на 1 жителя'!$A$6:$O$65,15,0)</f>
        <v>4.58</v>
      </c>
      <c r="D31" s="141">
        <f>VLOOKUP(A31,'[1]2Прил.ПЦ от общего АПП'!$A$6:$O$65,15,0)</f>
        <v>5</v>
      </c>
      <c r="E31" s="141">
        <f>VLOOKUP(A31,'[1]3Прил.Диспанс.'!$A$6:$O$65,15,0)</f>
        <v>3.45</v>
      </c>
      <c r="F31" s="141">
        <f>VLOOKUP(A31,'[1]4Прил. НП'!$A$6:$O$65,15,0)</f>
        <v>0.12</v>
      </c>
      <c r="G31" s="141">
        <f>VLOOKUP(A31,'[1]5Вызовы СМП'!$A$6:$O$65,15,0)</f>
        <v>2.5</v>
      </c>
      <c r="H31" s="141">
        <f>VLOOKUP(A31,'[1]6. Уровень госп. ПН'!$A$6:$O$65,15,0)</f>
        <v>1.59</v>
      </c>
      <c r="I31" s="141">
        <f>VLOOKUP(A31,'[1]7.Экстр.госпитализации'!$A$6:$O$65,15,0)</f>
        <v>0</v>
      </c>
      <c r="J31" s="141">
        <f>VLOOKUP(A31,'[1]7.АПП после инфаркта,инсульта'!$A$6:$G$65,7,0)</f>
        <v>0.63</v>
      </c>
      <c r="K31" s="142">
        <f t="shared" si="0"/>
        <v>17.87</v>
      </c>
      <c r="L31" s="143">
        <f>25*VLOOKUP(A31,'[1]8.Весовые коэф.'!$A$6:$G$65,7,0)+22.5*VLOOKUP(A31,'[1]8.Весовые коэф.'!$A$6:$G$65,6,0)</f>
        <v>24.43</v>
      </c>
      <c r="M31" s="144">
        <f t="shared" si="1"/>
        <v>73.150000000000006</v>
      </c>
    </row>
    <row r="32" spans="1:13" ht="15" x14ac:dyDescent="0.25">
      <c r="A32" s="127">
        <v>560061</v>
      </c>
      <c r="B32" s="128" t="s">
        <v>47</v>
      </c>
      <c r="C32" s="140">
        <f>VLOOKUP(A32,'[1]1Прил. АПП на 1 жителя'!$A$6:$O$65,15,0)</f>
        <v>2.09</v>
      </c>
      <c r="D32" s="141">
        <f>VLOOKUP(A32,'[1]2Прил.ПЦ от общего АПП'!$A$6:$O$65,15,0)</f>
        <v>4.71</v>
      </c>
      <c r="E32" s="141">
        <f>VLOOKUP(A32,'[1]3Прил.Диспанс.'!$A$6:$O$65,15,0)</f>
        <v>2.91</v>
      </c>
      <c r="F32" s="141">
        <f>VLOOKUP(A32,'[1]4Прил. НП'!$A$6:$O$65,15,0)</f>
        <v>0.13</v>
      </c>
      <c r="G32" s="141">
        <f>VLOOKUP(A32,'[1]5Вызовы СМП'!$A$6:$O$65,15,0)</f>
        <v>2.5</v>
      </c>
      <c r="H32" s="141">
        <f>VLOOKUP(A32,'[1]6. Уровень госп. ПН'!$A$6:$O$65,15,0)</f>
        <v>1.93</v>
      </c>
      <c r="I32" s="141">
        <f>VLOOKUP(A32,'[1]7.Экстр.госпитализации'!$A$6:$O$65,15,0)</f>
        <v>0</v>
      </c>
      <c r="J32" s="141">
        <f>VLOOKUP(A32,'[1]7.АПП после инфаркта,инсульта'!$A$6:$G$65,7,0)</f>
        <v>0.15</v>
      </c>
      <c r="K32" s="142">
        <f t="shared" si="0"/>
        <v>14.42</v>
      </c>
      <c r="L32" s="143">
        <f>25*VLOOKUP(A32,'[1]8.Весовые коэф.'!$A$6:$G$65,7,0)+22.5*VLOOKUP(A32,'[1]8.Весовые коэф.'!$A$6:$G$65,6,0)</f>
        <v>24.43</v>
      </c>
      <c r="M32" s="144">
        <f t="shared" si="1"/>
        <v>59.03</v>
      </c>
    </row>
    <row r="33" spans="1:13" ht="15" x14ac:dyDescent="0.25">
      <c r="A33" s="127">
        <v>560062</v>
      </c>
      <c r="B33" s="128" t="s">
        <v>48</v>
      </c>
      <c r="C33" s="140">
        <f>VLOOKUP(A33,'[1]1Прил. АПП на 1 жителя'!$A$6:$O$65,15,0)</f>
        <v>1.58</v>
      </c>
      <c r="D33" s="141">
        <f>VLOOKUP(A33,'[1]2Прил.ПЦ от общего АПП'!$A$6:$O$65,15,0)</f>
        <v>4.24</v>
      </c>
      <c r="E33" s="141">
        <f>VLOOKUP(A33,'[1]3Прил.Диспанс.'!$A$6:$O$65,15,0)</f>
        <v>4.01</v>
      </c>
      <c r="F33" s="141">
        <f>VLOOKUP(A33,'[1]4Прил. НП'!$A$6:$O$65,15,0)</f>
        <v>1.23</v>
      </c>
      <c r="G33" s="141">
        <f>VLOOKUP(A33,'[1]5Вызовы СМП'!$A$6:$O$65,15,0)</f>
        <v>1.93</v>
      </c>
      <c r="H33" s="141">
        <f>VLOOKUP(A33,'[1]6. Уровень госп. ПН'!$A$6:$O$65,15,0)</f>
        <v>2.5</v>
      </c>
      <c r="I33" s="141">
        <f>VLOOKUP(A33,'[1]7.Экстр.госпитализации'!$A$6:$O$65,15,0)</f>
        <v>0</v>
      </c>
      <c r="J33" s="141">
        <f>VLOOKUP(A33,'[1]7.АПП после инфаркта,инсульта'!$A$6:$G$65,7,0)</f>
        <v>0.1</v>
      </c>
      <c r="K33" s="142">
        <f t="shared" si="0"/>
        <v>15.59</v>
      </c>
      <c r="L33" s="143">
        <f>25*VLOOKUP(A33,'[1]8.Весовые коэф.'!$A$6:$G$65,7,0)+22.5*VLOOKUP(A33,'[1]8.Весовые коэф.'!$A$6:$G$65,6,0)</f>
        <v>24.5</v>
      </c>
      <c r="M33" s="144">
        <f t="shared" si="1"/>
        <v>63.63</v>
      </c>
    </row>
    <row r="34" spans="1:13" ht="26.25" x14ac:dyDescent="0.25">
      <c r="A34" s="127">
        <v>560063</v>
      </c>
      <c r="B34" s="128" t="s">
        <v>49</v>
      </c>
      <c r="C34" s="140">
        <f>VLOOKUP(A34,'[1]1Прил. АПП на 1 жителя'!$A$6:$O$65,15,0)</f>
        <v>1.63</v>
      </c>
      <c r="D34" s="141">
        <f>VLOOKUP(A34,'[1]2Прил.ПЦ от общего АПП'!$A$6:$O$65,15,0)</f>
        <v>4.05</v>
      </c>
      <c r="E34" s="141">
        <f>VLOOKUP(A34,'[1]3Прил.Диспанс.'!$A$6:$O$65,15,0)</f>
        <v>2.97</v>
      </c>
      <c r="F34" s="141">
        <f>VLOOKUP(A34,'[1]4Прил. НП'!$A$6:$O$65,15,0)</f>
        <v>0.25</v>
      </c>
      <c r="G34" s="141">
        <f>VLOOKUP(A34,'[1]5Вызовы СМП'!$A$6:$O$65,15,0)</f>
        <v>2.5</v>
      </c>
      <c r="H34" s="141">
        <f>VLOOKUP(A34,'[1]6. Уровень госп. ПН'!$A$6:$O$65,15,0)</f>
        <v>2.14</v>
      </c>
      <c r="I34" s="141">
        <f>VLOOKUP(A34,'[1]7.Экстр.госпитализации'!$A$6:$O$65,15,0)</f>
        <v>0</v>
      </c>
      <c r="J34" s="141">
        <f>VLOOKUP(A34,'[1]7.АПП после инфаркта,инсульта'!$A$6:$G$65,7,0)</f>
        <v>0.17</v>
      </c>
      <c r="K34" s="142">
        <f t="shared" si="0"/>
        <v>13.71</v>
      </c>
      <c r="L34" s="143">
        <f>25*VLOOKUP(A34,'[1]8.Весовые коэф.'!$A$6:$G$65,7,0)+22.5*VLOOKUP(A34,'[1]8.Весовые коэф.'!$A$6:$G$65,6,0)</f>
        <v>24.43</v>
      </c>
      <c r="M34" s="144">
        <f t="shared" si="1"/>
        <v>56.12</v>
      </c>
    </row>
    <row r="35" spans="1:13" ht="15" x14ac:dyDescent="0.25">
      <c r="A35" s="127">
        <v>560064</v>
      </c>
      <c r="B35" s="128" t="s">
        <v>50</v>
      </c>
      <c r="C35" s="140">
        <f>VLOOKUP(A35,'[1]1Прил. АПП на 1 жителя'!$A$6:$O$65,15,0)</f>
        <v>4.55</v>
      </c>
      <c r="D35" s="141">
        <f>VLOOKUP(A35,'[1]2Прил.ПЦ от общего АПП'!$A$6:$O$65,15,0)</f>
        <v>5</v>
      </c>
      <c r="E35" s="141">
        <f>VLOOKUP(A35,'[1]3Прил.Диспанс.'!$A$6:$O$65,15,0)</f>
        <v>4.7699999999999996</v>
      </c>
      <c r="F35" s="141">
        <f>VLOOKUP(A35,'[1]4Прил. НП'!$A$6:$O$65,15,0)</f>
        <v>2.2999999999999998</v>
      </c>
      <c r="G35" s="141">
        <f>VLOOKUP(A35,'[1]5Вызовы СМП'!$A$6:$O$65,15,0)</f>
        <v>2.5</v>
      </c>
      <c r="H35" s="141">
        <f>VLOOKUP(A35,'[1]6. Уровень госп. ПН'!$A$6:$O$65,15,0)</f>
        <v>2.5</v>
      </c>
      <c r="I35" s="141">
        <f>VLOOKUP(A35,'[1]7.Экстр.госпитализации'!$A$6:$O$65,15,0)</f>
        <v>0</v>
      </c>
      <c r="J35" s="141">
        <f>VLOOKUP(A35,'[1]7.АПП после инфаркта,инсульта'!$A$6:$G$65,7,0)</f>
        <v>0.68</v>
      </c>
      <c r="K35" s="142">
        <f t="shared" si="0"/>
        <v>22.3</v>
      </c>
      <c r="L35" s="143">
        <f>25*VLOOKUP(A35,'[1]8.Весовые коэф.'!$A$6:$G$65,7,0)+22.5*VLOOKUP(A35,'[1]8.Весовые коэф.'!$A$6:$G$65,6,0)</f>
        <v>24.43</v>
      </c>
      <c r="M35" s="144">
        <f t="shared" si="1"/>
        <v>91.28</v>
      </c>
    </row>
    <row r="36" spans="1:13" ht="15" x14ac:dyDescent="0.25">
      <c r="A36" s="127">
        <v>560065</v>
      </c>
      <c r="B36" s="128" t="s">
        <v>51</v>
      </c>
      <c r="C36" s="140">
        <f>VLOOKUP(A36,'[1]1Прил. АПП на 1 жителя'!$A$6:$O$65,15,0)</f>
        <v>4.34</v>
      </c>
      <c r="D36" s="141">
        <f>VLOOKUP(A36,'[1]2Прил.ПЦ от общего АПП'!$A$6:$O$65,15,0)</f>
        <v>5</v>
      </c>
      <c r="E36" s="141">
        <f>VLOOKUP(A36,'[1]3Прил.Диспанс.'!$A$6:$O$65,15,0)</f>
        <v>4.4800000000000004</v>
      </c>
      <c r="F36" s="141">
        <f>VLOOKUP(A36,'[1]4Прил. НП'!$A$6:$O$65,15,0)</f>
        <v>0.12</v>
      </c>
      <c r="G36" s="141">
        <f>VLOOKUP(A36,'[1]5Вызовы СМП'!$A$6:$O$65,15,0)</f>
        <v>2.5</v>
      </c>
      <c r="H36" s="141">
        <f>VLOOKUP(A36,'[1]6. Уровень госп. ПН'!$A$6:$O$65,15,0)</f>
        <v>1.1599999999999999</v>
      </c>
      <c r="I36" s="141">
        <f>VLOOKUP(A36,'[1]7.Экстр.госпитализации'!$A$6:$O$65,15,0)</f>
        <v>0</v>
      </c>
      <c r="J36" s="141">
        <f>VLOOKUP(A36,'[1]7.АПП после инфаркта,инсульта'!$A$6:$G$65,7,0)</f>
        <v>0.74</v>
      </c>
      <c r="K36" s="142">
        <f t="shared" si="0"/>
        <v>18.34</v>
      </c>
      <c r="L36" s="143">
        <f>25*VLOOKUP(A36,'[1]8.Весовые коэф.'!$A$6:$G$65,7,0)+22.5*VLOOKUP(A36,'[1]8.Весовые коэф.'!$A$6:$G$65,6,0)</f>
        <v>24.53</v>
      </c>
      <c r="M36" s="144">
        <f t="shared" si="1"/>
        <v>74.77</v>
      </c>
    </row>
    <row r="37" spans="1:13" ht="15" x14ac:dyDescent="0.25">
      <c r="A37" s="127">
        <v>560066</v>
      </c>
      <c r="B37" s="128" t="s">
        <v>52</v>
      </c>
      <c r="C37" s="140">
        <f>VLOOKUP(A37,'[1]1Прил. АПП на 1 жителя'!$A$6:$O$65,15,0)</f>
        <v>3.68</v>
      </c>
      <c r="D37" s="141">
        <f>VLOOKUP(A37,'[1]2Прил.ПЦ от общего АПП'!$A$6:$O$65,15,0)</f>
        <v>3.1</v>
      </c>
      <c r="E37" s="141">
        <f>VLOOKUP(A37,'[1]3Прил.Диспанс.'!$A$6:$O$65,15,0)</f>
        <v>3.98</v>
      </c>
      <c r="F37" s="141">
        <f>VLOOKUP(A37,'[1]4Прил. НП'!$A$6:$O$65,15,0)</f>
        <v>0.57999999999999996</v>
      </c>
      <c r="G37" s="141">
        <f>VLOOKUP(A37,'[1]5Вызовы СМП'!$A$6:$O$65,15,0)</f>
        <v>2.5</v>
      </c>
      <c r="H37" s="141">
        <f>VLOOKUP(A37,'[1]6. Уровень госп. ПН'!$A$6:$O$65,15,0)</f>
        <v>1.25</v>
      </c>
      <c r="I37" s="141">
        <f>VLOOKUP(A37,'[1]7.Экстр.госпитализации'!$A$6:$O$65,15,0)</f>
        <v>0</v>
      </c>
      <c r="J37" s="141">
        <f>VLOOKUP(A37,'[1]7.АПП после инфаркта,инсульта'!$A$6:$G$65,7,0)</f>
        <v>0.42</v>
      </c>
      <c r="K37" s="142">
        <f t="shared" si="0"/>
        <v>15.51</v>
      </c>
      <c r="L37" s="143">
        <f>25*VLOOKUP(A37,'[1]8.Весовые коэф.'!$A$6:$G$65,7,0)+22.5*VLOOKUP(A37,'[1]8.Весовые коэф.'!$A$6:$G$65,6,0)</f>
        <v>24.5</v>
      </c>
      <c r="M37" s="144">
        <f t="shared" si="1"/>
        <v>63.31</v>
      </c>
    </row>
    <row r="38" spans="1:13" ht="15" x14ac:dyDescent="0.25">
      <c r="A38" s="127">
        <v>560067</v>
      </c>
      <c r="B38" s="128" t="s">
        <v>53</v>
      </c>
      <c r="C38" s="140">
        <f>VLOOKUP(A38,'[1]1Прил. АПП на 1 жителя'!$A$6:$O$65,15,0)</f>
        <v>2.39</v>
      </c>
      <c r="D38" s="141">
        <f>VLOOKUP(A38,'[1]2Прил.ПЦ от общего АПП'!$A$6:$O$65,15,0)</f>
        <v>2.72</v>
      </c>
      <c r="E38" s="141">
        <f>VLOOKUP(A38,'[1]3Прил.Диспанс.'!$A$6:$O$65,15,0)</f>
        <v>3.47</v>
      </c>
      <c r="F38" s="141">
        <f>VLOOKUP(A38,'[1]4Прил. НП'!$A$6:$O$65,15,0)</f>
        <v>0.17</v>
      </c>
      <c r="G38" s="141">
        <f>VLOOKUP(A38,'[1]5Вызовы СМП'!$A$6:$O$65,15,0)</f>
        <v>2.5</v>
      </c>
      <c r="H38" s="141">
        <f>VLOOKUP(A38,'[1]6. Уровень госп. ПН'!$A$6:$O$65,15,0)</f>
        <v>1.69</v>
      </c>
      <c r="I38" s="141">
        <f>VLOOKUP(A38,'[1]7.Экстр.госпитализации'!$A$6:$O$65,15,0)</f>
        <v>0</v>
      </c>
      <c r="J38" s="141">
        <f>VLOOKUP(A38,'[1]7.АПП после инфаркта,инсульта'!$A$6:$G$65,7,0)</f>
        <v>0.27</v>
      </c>
      <c r="K38" s="142">
        <f t="shared" ref="K38:K65" si="2">F38+E38+D38+C38+G38+H38+I38+J38</f>
        <v>13.21</v>
      </c>
      <c r="L38" s="143">
        <f>25*VLOOKUP(A38,'[1]8.Весовые коэф.'!$A$6:$G$65,7,0)+22.5*VLOOKUP(A38,'[1]8.Весовые коэф.'!$A$6:$G$65,6,0)</f>
        <v>24.4</v>
      </c>
      <c r="M38" s="144">
        <f t="shared" si="1"/>
        <v>54.14</v>
      </c>
    </row>
    <row r="39" spans="1:13" ht="15" x14ac:dyDescent="0.25">
      <c r="A39" s="127">
        <v>560068</v>
      </c>
      <c r="B39" s="128" t="s">
        <v>54</v>
      </c>
      <c r="C39" s="140">
        <f>VLOOKUP(A39,'[1]1Прил. АПП на 1 жителя'!$A$6:$O$65,15,0)</f>
        <v>2.7</v>
      </c>
      <c r="D39" s="141">
        <f>VLOOKUP(A39,'[1]2Прил.ПЦ от общего АПП'!$A$6:$O$65,15,0)</f>
        <v>5</v>
      </c>
      <c r="E39" s="141">
        <f>VLOOKUP(A39,'[1]3Прил.Диспанс.'!$A$6:$O$65,15,0)</f>
        <v>4.2</v>
      </c>
      <c r="F39" s="141">
        <f>VLOOKUP(A39,'[1]4Прил. НП'!$A$6:$O$65,15,0)</f>
        <v>0.27</v>
      </c>
      <c r="G39" s="141">
        <f>VLOOKUP(A39,'[1]5Вызовы СМП'!$A$6:$O$65,15,0)</f>
        <v>2.5</v>
      </c>
      <c r="H39" s="141">
        <f>VLOOKUP(A39,'[1]6. Уровень госп. ПН'!$A$6:$O$65,15,0)</f>
        <v>1.69</v>
      </c>
      <c r="I39" s="141">
        <f>VLOOKUP(A39,'[1]7.Экстр.госпитализации'!$A$6:$O$65,15,0)</f>
        <v>0</v>
      </c>
      <c r="J39" s="141">
        <f>VLOOKUP(A39,'[1]7.АПП после инфаркта,инсульта'!$A$6:$G$65,7,0)</f>
        <v>0.45</v>
      </c>
      <c r="K39" s="142">
        <f t="shared" si="2"/>
        <v>16.809999999999999</v>
      </c>
      <c r="L39" s="143">
        <f>25*VLOOKUP(A39,'[1]8.Весовые коэф.'!$A$6:$G$65,7,0)+22.5*VLOOKUP(A39,'[1]8.Весовые коэф.'!$A$6:$G$65,6,0)</f>
        <v>24.43</v>
      </c>
      <c r="M39" s="144">
        <f t="shared" si="1"/>
        <v>68.81</v>
      </c>
    </row>
    <row r="40" spans="1:13" ht="15" x14ac:dyDescent="0.25">
      <c r="A40" s="127">
        <v>560069</v>
      </c>
      <c r="B40" s="128" t="s">
        <v>55</v>
      </c>
      <c r="C40" s="140">
        <f>VLOOKUP(A40,'[1]1Прил. АПП на 1 жителя'!$A$6:$O$65,15,0)</f>
        <v>4.67</v>
      </c>
      <c r="D40" s="141">
        <f>VLOOKUP(A40,'[1]2Прил.ПЦ от общего АПП'!$A$6:$O$65,15,0)</f>
        <v>5</v>
      </c>
      <c r="E40" s="141">
        <f>VLOOKUP(A40,'[1]3Прил.Диспанс.'!$A$6:$O$65,15,0)</f>
        <v>4.8</v>
      </c>
      <c r="F40" s="141">
        <f>VLOOKUP(A40,'[1]4Прил. НП'!$A$6:$O$65,15,0)</f>
        <v>0.15</v>
      </c>
      <c r="G40" s="141">
        <f>VLOOKUP(A40,'[1]5Вызовы СМП'!$A$6:$O$65,15,0)</f>
        <v>2.1</v>
      </c>
      <c r="H40" s="141">
        <f>VLOOKUP(A40,'[1]6. Уровень госп. ПН'!$A$6:$O$65,15,0)</f>
        <v>0.98</v>
      </c>
      <c r="I40" s="141">
        <f>VLOOKUP(A40,'[1]7.Экстр.госпитализации'!$A$6:$O$65,15,0)</f>
        <v>0</v>
      </c>
      <c r="J40" s="141">
        <f>VLOOKUP(A40,'[1]7.АПП после инфаркта,инсульта'!$A$6:$G$65,7,0)</f>
        <v>0.05</v>
      </c>
      <c r="K40" s="142">
        <f t="shared" si="2"/>
        <v>17.75</v>
      </c>
      <c r="L40" s="143">
        <f>25*VLOOKUP(A40,'[1]8.Весовые коэф.'!$A$6:$G$65,7,0)+22.5*VLOOKUP(A40,'[1]8.Весовые коэф.'!$A$6:$G$65,6,0)</f>
        <v>24.45</v>
      </c>
      <c r="M40" s="144">
        <f t="shared" si="1"/>
        <v>72.599999999999994</v>
      </c>
    </row>
    <row r="41" spans="1:13" ht="15" x14ac:dyDescent="0.25">
      <c r="A41" s="127">
        <v>560070</v>
      </c>
      <c r="B41" s="128" t="s">
        <v>56</v>
      </c>
      <c r="C41" s="140">
        <f>VLOOKUP(A41,'[1]1Прил. АПП на 1 жителя'!$A$6:$O$65,15,0)</f>
        <v>3.99</v>
      </c>
      <c r="D41" s="141">
        <f>VLOOKUP(A41,'[1]2Прил.ПЦ от общего АПП'!$A$6:$O$65,15,0)</f>
        <v>5</v>
      </c>
      <c r="E41" s="141">
        <f>VLOOKUP(A41,'[1]3Прил.Диспанс.'!$A$6:$O$65,15,0)</f>
        <v>4.38</v>
      </c>
      <c r="F41" s="141">
        <f>VLOOKUP(A41,'[1]4Прил. НП'!$A$6:$O$65,15,0)</f>
        <v>1.3</v>
      </c>
      <c r="G41" s="141">
        <f>VLOOKUP(A41,'[1]5Вызовы СМП'!$A$6:$O$65,15,0)</f>
        <v>2.4900000000000002</v>
      </c>
      <c r="H41" s="141">
        <f>VLOOKUP(A41,'[1]6. Уровень госп. ПН'!$A$6:$O$65,15,0)</f>
        <v>2.12</v>
      </c>
      <c r="I41" s="141">
        <f>VLOOKUP(A41,'[1]7.Экстр.госпитализации'!$A$6:$O$65,15,0)</f>
        <v>0</v>
      </c>
      <c r="J41" s="141">
        <f>VLOOKUP(A41,'[1]7.АПП после инфаркта,инсульта'!$A$6:$G$65,7,0)</f>
        <v>0.82</v>
      </c>
      <c r="K41" s="142">
        <f t="shared" si="2"/>
        <v>20.100000000000001</v>
      </c>
      <c r="L41" s="143">
        <f>25*VLOOKUP(A41,'[1]8.Весовые коэф.'!$A$6:$G$65,7,0)+22.5*VLOOKUP(A41,'[1]8.Весовые коэф.'!$A$6:$G$65,6,0)</f>
        <v>24.4</v>
      </c>
      <c r="M41" s="144">
        <f t="shared" si="1"/>
        <v>82.38</v>
      </c>
    </row>
    <row r="42" spans="1:13" ht="15" x14ac:dyDescent="0.25">
      <c r="A42" s="127">
        <v>560071</v>
      </c>
      <c r="B42" s="128" t="s">
        <v>57</v>
      </c>
      <c r="C42" s="140">
        <f>VLOOKUP(A42,'[1]1Прил. АПП на 1 жителя'!$A$6:$O$65,15,0)</f>
        <v>3.6</v>
      </c>
      <c r="D42" s="141">
        <f>VLOOKUP(A42,'[1]2Прил.ПЦ от общего АПП'!$A$6:$O$65,15,0)</f>
        <v>5</v>
      </c>
      <c r="E42" s="141">
        <f>VLOOKUP(A42,'[1]3Прил.Диспанс.'!$A$6:$O$65,15,0)</f>
        <v>4.51</v>
      </c>
      <c r="F42" s="141">
        <f>VLOOKUP(A42,'[1]4Прил. НП'!$A$6:$O$65,15,0)</f>
        <v>0.24</v>
      </c>
      <c r="G42" s="141">
        <f>VLOOKUP(A42,'[1]5Вызовы СМП'!$A$6:$O$65,15,0)</f>
        <v>2.5</v>
      </c>
      <c r="H42" s="141">
        <f>VLOOKUP(A42,'[1]6. Уровень госп. ПН'!$A$6:$O$65,15,0)</f>
        <v>0.8</v>
      </c>
      <c r="I42" s="141">
        <f>VLOOKUP(A42,'[1]7.Экстр.госпитализации'!$A$6:$O$65,15,0)</f>
        <v>0</v>
      </c>
      <c r="J42" s="141">
        <f>VLOOKUP(A42,'[1]7.АПП после инфаркта,инсульта'!$A$6:$G$65,7,0)</f>
        <v>0.53</v>
      </c>
      <c r="K42" s="142">
        <f t="shared" si="2"/>
        <v>17.18</v>
      </c>
      <c r="L42" s="143">
        <f>25*VLOOKUP(A42,'[1]8.Весовые коэф.'!$A$6:$G$65,7,0)+22.5*VLOOKUP(A42,'[1]8.Весовые коэф.'!$A$6:$G$65,6,0)</f>
        <v>24.38</v>
      </c>
      <c r="M42" s="144">
        <f t="shared" si="1"/>
        <v>70.47</v>
      </c>
    </row>
    <row r="43" spans="1:13" ht="15" x14ac:dyDescent="0.25">
      <c r="A43" s="127">
        <v>560072</v>
      </c>
      <c r="B43" s="128" t="s">
        <v>58</v>
      </c>
      <c r="C43" s="140">
        <f>VLOOKUP(A43,'[1]1Прил. АПП на 1 жителя'!$A$6:$O$65,15,0)</f>
        <v>2.66</v>
      </c>
      <c r="D43" s="141">
        <f>VLOOKUP(A43,'[1]2Прил.ПЦ от общего АПП'!$A$6:$O$65,15,0)</f>
        <v>4.97</v>
      </c>
      <c r="E43" s="141">
        <f>VLOOKUP(A43,'[1]3Прил.Диспанс.'!$A$6:$O$65,15,0)</f>
        <v>4.5599999999999996</v>
      </c>
      <c r="F43" s="141">
        <f>VLOOKUP(A43,'[1]4Прил. НП'!$A$6:$O$65,15,0)</f>
        <v>0.28000000000000003</v>
      </c>
      <c r="G43" s="141">
        <f>VLOOKUP(A43,'[1]5Вызовы СМП'!$A$6:$O$65,15,0)</f>
        <v>2.5</v>
      </c>
      <c r="H43" s="141">
        <f>VLOOKUP(A43,'[1]6. Уровень госп. ПН'!$A$6:$O$65,15,0)</f>
        <v>2.0699999999999998</v>
      </c>
      <c r="I43" s="141">
        <f>VLOOKUP(A43,'[1]7.Экстр.госпитализации'!$A$6:$O$65,15,0)</f>
        <v>0</v>
      </c>
      <c r="J43" s="141">
        <f>VLOOKUP(A43,'[1]7.АПП после инфаркта,инсульта'!$A$6:$G$65,7,0)</f>
        <v>0.16</v>
      </c>
      <c r="K43" s="142">
        <f t="shared" si="2"/>
        <v>17.2</v>
      </c>
      <c r="L43" s="143">
        <f>25*VLOOKUP(A43,'[1]8.Весовые коэф.'!$A$6:$G$65,7,0)+22.5*VLOOKUP(A43,'[1]8.Весовые коэф.'!$A$6:$G$65,6,0)</f>
        <v>24.48</v>
      </c>
      <c r="M43" s="144">
        <f t="shared" si="1"/>
        <v>70.260000000000005</v>
      </c>
    </row>
    <row r="44" spans="1:13" ht="15" x14ac:dyDescent="0.25">
      <c r="A44" s="127">
        <v>560073</v>
      </c>
      <c r="B44" s="128" t="s">
        <v>59</v>
      </c>
      <c r="C44" s="140">
        <f>VLOOKUP(A44,'[1]1Прил. АПП на 1 жителя'!$A$6:$O$65,15,0)</f>
        <v>3.54</v>
      </c>
      <c r="D44" s="141">
        <f>VLOOKUP(A44,'[1]2Прил.ПЦ от общего АПП'!$A$6:$O$65,15,0)</f>
        <v>3.67</v>
      </c>
      <c r="E44" s="141">
        <f>VLOOKUP(A44,'[1]3Прил.Диспанс.'!$A$6:$O$65,15,0)</f>
        <v>4.88</v>
      </c>
      <c r="F44" s="141">
        <f>VLOOKUP(A44,'[1]4Прил. НП'!$A$6:$O$65,15,0)</f>
        <v>0.85</v>
      </c>
      <c r="G44" s="141">
        <f>VLOOKUP(A44,'[1]5Вызовы СМП'!$A$6:$O$65,15,0)</f>
        <v>2.5</v>
      </c>
      <c r="H44" s="141">
        <f>VLOOKUP(A44,'[1]6. Уровень госп. ПН'!$A$6:$O$65,15,0)</f>
        <v>0.43</v>
      </c>
      <c r="I44" s="141">
        <f>VLOOKUP(A44,'[1]7.Экстр.госпитализации'!$A$6:$O$65,15,0)</f>
        <v>0</v>
      </c>
      <c r="J44" s="141">
        <f>VLOOKUP(A44,'[1]7.АПП после инфаркта,инсульта'!$A$6:$G$65,7,0)</f>
        <v>0.73</v>
      </c>
      <c r="K44" s="142">
        <f t="shared" si="2"/>
        <v>16.600000000000001</v>
      </c>
      <c r="L44" s="143">
        <f>25*VLOOKUP(A44,'[1]8.Весовые коэф.'!$A$6:$G$65,7,0)+22.5*VLOOKUP(A44,'[1]8.Весовые коэф.'!$A$6:$G$65,6,0)</f>
        <v>24.58</v>
      </c>
      <c r="M44" s="144">
        <f t="shared" si="1"/>
        <v>67.53</v>
      </c>
    </row>
    <row r="45" spans="1:13" ht="15" x14ac:dyDescent="0.25">
      <c r="A45" s="127">
        <v>560074</v>
      </c>
      <c r="B45" s="128" t="s">
        <v>60</v>
      </c>
      <c r="C45" s="140">
        <f>VLOOKUP(A45,'[1]1Прил. АПП на 1 жителя'!$A$6:$O$65,15,0)</f>
        <v>2.98</v>
      </c>
      <c r="D45" s="141">
        <f>VLOOKUP(A45,'[1]2Прил.ПЦ от общего АПП'!$A$6:$O$65,15,0)</f>
        <v>4.59</v>
      </c>
      <c r="E45" s="141">
        <f>VLOOKUP(A45,'[1]3Прил.Диспанс.'!$A$6:$O$65,15,0)</f>
        <v>3.21</v>
      </c>
      <c r="F45" s="141">
        <f>VLOOKUP(A45,'[1]4Прил. НП'!$A$6:$O$65,15,0)</f>
        <v>0.25</v>
      </c>
      <c r="G45" s="141">
        <f>VLOOKUP(A45,'[1]5Вызовы СМП'!$A$6:$O$65,15,0)</f>
        <v>2.11</v>
      </c>
      <c r="H45" s="141">
        <f>VLOOKUP(A45,'[1]6. Уровень госп. ПН'!$A$6:$O$65,15,0)</f>
        <v>1.28</v>
      </c>
      <c r="I45" s="141">
        <f>VLOOKUP(A45,'[1]7.Экстр.госпитализации'!$A$6:$O$65,15,0)</f>
        <v>0</v>
      </c>
      <c r="J45" s="141">
        <f>VLOOKUP(A45,'[1]7.АПП после инфаркта,инсульта'!$A$6:$G$65,7,0)</f>
        <v>0.28000000000000003</v>
      </c>
      <c r="K45" s="142">
        <f t="shared" si="2"/>
        <v>14.7</v>
      </c>
      <c r="L45" s="143">
        <f>25*VLOOKUP(A45,'[1]8.Весовые коэф.'!$A$6:$G$65,7,0)+22.5*VLOOKUP(A45,'[1]8.Весовые коэф.'!$A$6:$G$65,6,0)</f>
        <v>24.4</v>
      </c>
      <c r="M45" s="144">
        <f t="shared" si="1"/>
        <v>60.25</v>
      </c>
    </row>
    <row r="46" spans="1:13" ht="15" x14ac:dyDescent="0.25">
      <c r="A46" s="127">
        <v>560075</v>
      </c>
      <c r="B46" s="128" t="s">
        <v>61</v>
      </c>
      <c r="C46" s="140">
        <f>VLOOKUP(A46,'[1]1Прил. АПП на 1 жителя'!$A$6:$O$65,15,0)</f>
        <v>4.16</v>
      </c>
      <c r="D46" s="141">
        <f>VLOOKUP(A46,'[1]2Прил.ПЦ от общего АПП'!$A$6:$O$65,15,0)</f>
        <v>4.8</v>
      </c>
      <c r="E46" s="141">
        <f>VLOOKUP(A46,'[1]3Прил.Диспанс.'!$A$6:$O$65,15,0)</f>
        <v>4.99</v>
      </c>
      <c r="F46" s="141">
        <f>VLOOKUP(A46,'[1]4Прил. НП'!$A$6:$O$65,15,0)</f>
        <v>1.42</v>
      </c>
      <c r="G46" s="141">
        <f>VLOOKUP(A46,'[1]5Вызовы СМП'!$A$6:$O$65,15,0)</f>
        <v>1.58</v>
      </c>
      <c r="H46" s="141">
        <f>VLOOKUP(A46,'[1]6. Уровень госп. ПН'!$A$6:$O$65,15,0)</f>
        <v>1.87</v>
      </c>
      <c r="I46" s="141">
        <f>VLOOKUP(A46,'[1]7.Экстр.госпитализации'!$A$6:$O$65,15,0)</f>
        <v>0</v>
      </c>
      <c r="J46" s="141">
        <f>VLOOKUP(A46,'[1]7.АПП после инфаркта,инсульта'!$A$6:$G$65,7,0)</f>
        <v>0.53</v>
      </c>
      <c r="K46" s="142">
        <f t="shared" si="2"/>
        <v>19.350000000000001</v>
      </c>
      <c r="L46" s="143">
        <f>25*VLOOKUP(A46,'[1]8.Весовые коэф.'!$A$6:$G$65,7,0)+22.5*VLOOKUP(A46,'[1]8.Весовые коэф.'!$A$6:$G$65,6,0)</f>
        <v>24.43</v>
      </c>
      <c r="M46" s="144">
        <f t="shared" si="1"/>
        <v>79.209999999999994</v>
      </c>
    </row>
    <row r="47" spans="1:13" ht="15" x14ac:dyDescent="0.25">
      <c r="A47" s="127">
        <v>560076</v>
      </c>
      <c r="B47" s="128" t="s">
        <v>62</v>
      </c>
      <c r="C47" s="140">
        <f>VLOOKUP(A47,'[1]1Прил. АПП на 1 жителя'!$A$6:$O$65,15,0)</f>
        <v>0.41</v>
      </c>
      <c r="D47" s="141">
        <f>VLOOKUP(A47,'[1]2Прил.ПЦ от общего АПП'!$A$6:$O$65,15,0)</f>
        <v>4.37</v>
      </c>
      <c r="E47" s="141">
        <f>VLOOKUP(A47,'[1]3Прил.Диспанс.'!$A$6:$O$65,15,0)</f>
        <v>0.36</v>
      </c>
      <c r="F47" s="141">
        <f>VLOOKUP(A47,'[1]4Прил. НП'!$A$6:$O$65,15,0)</f>
        <v>1.0900000000000001</v>
      </c>
      <c r="G47" s="141">
        <f>VLOOKUP(A47,'[1]5Вызовы СМП'!$A$6:$O$65,15,0)</f>
        <v>2.5</v>
      </c>
      <c r="H47" s="141">
        <f>VLOOKUP(A47,'[1]6. Уровень госп. ПН'!$A$6:$O$65,15,0)</f>
        <v>2.0699999999999998</v>
      </c>
      <c r="I47" s="141">
        <f>VLOOKUP(A47,'[1]7.Экстр.госпитализации'!$A$6:$O$65,15,0)</f>
        <v>0</v>
      </c>
      <c r="J47" s="141">
        <f>VLOOKUP(A47,'[1]7.АПП после инфаркта,инсульта'!$A$6:$G$65,7,0)</f>
        <v>0.15</v>
      </c>
      <c r="K47" s="142">
        <f t="shared" si="2"/>
        <v>10.95</v>
      </c>
      <c r="L47" s="143">
        <f>25*VLOOKUP(A47,'[1]8.Весовые коэф.'!$A$6:$G$65,7,0)+22.5*VLOOKUP(A47,'[1]8.Весовые коэф.'!$A$6:$G$65,6,0)</f>
        <v>24.45</v>
      </c>
      <c r="M47" s="144">
        <f t="shared" si="1"/>
        <v>44.79</v>
      </c>
    </row>
    <row r="48" spans="1:13" ht="15" x14ac:dyDescent="0.25">
      <c r="A48" s="127">
        <v>560077</v>
      </c>
      <c r="B48" s="128" t="s">
        <v>63</v>
      </c>
      <c r="C48" s="140">
        <f>VLOOKUP(A48,'[1]1Прил. АПП на 1 жителя'!$A$6:$O$65,15,0)</f>
        <v>4.32</v>
      </c>
      <c r="D48" s="141">
        <f>VLOOKUP(A48,'[1]2Прил.ПЦ от общего АПП'!$A$6:$O$65,15,0)</f>
        <v>3.53</v>
      </c>
      <c r="E48" s="141">
        <f>VLOOKUP(A48,'[1]3Прил.Диспанс.'!$A$6:$O$65,15,0)</f>
        <v>3.51</v>
      </c>
      <c r="F48" s="141">
        <f>VLOOKUP(A48,'[1]4Прил. НП'!$A$6:$O$65,15,0)</f>
        <v>1.38</v>
      </c>
      <c r="G48" s="141">
        <f>VLOOKUP(A48,'[1]5Вызовы СМП'!$A$6:$O$65,15,0)</f>
        <v>2.5</v>
      </c>
      <c r="H48" s="141">
        <f>VLOOKUP(A48,'[1]6. Уровень госп. ПН'!$A$6:$O$65,15,0)</f>
        <v>2.42</v>
      </c>
      <c r="I48" s="141">
        <f>VLOOKUP(A48,'[1]7.Экстр.госпитализации'!$A$6:$O$65,15,0)</f>
        <v>0</v>
      </c>
      <c r="J48" s="141">
        <f>VLOOKUP(A48,'[1]7.АПП после инфаркта,инсульта'!$A$6:$G$65,7,0)</f>
        <v>0.61</v>
      </c>
      <c r="K48" s="142">
        <f t="shared" si="2"/>
        <v>18.27</v>
      </c>
      <c r="L48" s="143">
        <f>25*VLOOKUP(A48,'[1]8.Весовые коэф.'!$A$6:$G$65,7,0)+22.5*VLOOKUP(A48,'[1]8.Весовые коэф.'!$A$6:$G$65,6,0)</f>
        <v>24.58</v>
      </c>
      <c r="M48" s="144">
        <f t="shared" si="1"/>
        <v>74.33</v>
      </c>
    </row>
    <row r="49" spans="1:13" ht="15" x14ac:dyDescent="0.25">
      <c r="A49" s="127">
        <v>560078</v>
      </c>
      <c r="B49" s="128" t="s">
        <v>64</v>
      </c>
      <c r="C49" s="140">
        <f>VLOOKUP(A49,'[1]1Прил. АПП на 1 жителя'!$A$6:$O$65,15,0)</f>
        <v>3.27</v>
      </c>
      <c r="D49" s="141">
        <f>VLOOKUP(A49,'[1]2Прил.ПЦ от общего АПП'!$A$6:$O$65,15,0)</f>
        <v>4.3600000000000003</v>
      </c>
      <c r="E49" s="141">
        <f>VLOOKUP(A49,'[1]3Прил.Диспанс.'!$A$6:$O$65,15,0)</f>
        <v>3.77</v>
      </c>
      <c r="F49" s="141">
        <f>VLOOKUP(A49,'[1]4Прил. НП'!$A$6:$O$65,15,0)</f>
        <v>0.18</v>
      </c>
      <c r="G49" s="141">
        <f>VLOOKUP(A49,'[1]5Вызовы СМП'!$A$6:$O$65,15,0)</f>
        <v>1.94</v>
      </c>
      <c r="H49" s="141">
        <f>VLOOKUP(A49,'[1]6. Уровень госп. ПН'!$A$6:$O$65,15,0)</f>
        <v>2.0099999999999998</v>
      </c>
      <c r="I49" s="141">
        <f>VLOOKUP(A49,'[1]7.Экстр.госпитализации'!$A$6:$O$65,15,0)</f>
        <v>0</v>
      </c>
      <c r="J49" s="141">
        <f>VLOOKUP(A49,'[1]7.АПП после инфаркта,инсульта'!$A$6:$G$65,7,0)</f>
        <v>0.27</v>
      </c>
      <c r="K49" s="142">
        <f t="shared" si="2"/>
        <v>15.8</v>
      </c>
      <c r="L49" s="143">
        <f>25*VLOOKUP(A49,'[1]8.Весовые коэф.'!$A$6:$G$65,7,0)+22.5*VLOOKUP(A49,'[1]8.Весовые коэф.'!$A$6:$G$65,6,0)</f>
        <v>24.38</v>
      </c>
      <c r="M49" s="144">
        <f t="shared" si="1"/>
        <v>64.81</v>
      </c>
    </row>
    <row r="50" spans="1:13" ht="15" x14ac:dyDescent="0.25">
      <c r="A50" s="127">
        <v>560079</v>
      </c>
      <c r="B50" s="128" t="s">
        <v>65</v>
      </c>
      <c r="C50" s="140">
        <f>VLOOKUP(A50,'[1]1Прил. АПП на 1 жителя'!$A$6:$O$65,15,0)</f>
        <v>4.3499999999999996</v>
      </c>
      <c r="D50" s="141">
        <f>VLOOKUP(A50,'[1]2Прил.ПЦ от общего АПП'!$A$6:$O$65,15,0)</f>
        <v>4.62</v>
      </c>
      <c r="E50" s="141">
        <f>VLOOKUP(A50,'[1]3Прил.Диспанс.'!$A$6:$O$65,15,0)</f>
        <v>3.7</v>
      </c>
      <c r="F50" s="141">
        <f>VLOOKUP(A50,'[1]4Прил. НП'!$A$6:$O$65,15,0)</f>
        <v>0.8</v>
      </c>
      <c r="G50" s="141">
        <f>VLOOKUP(A50,'[1]5Вызовы СМП'!$A$6:$O$65,15,0)</f>
        <v>2.08</v>
      </c>
      <c r="H50" s="141">
        <f>VLOOKUP(A50,'[1]6. Уровень госп. ПН'!$A$6:$O$65,15,0)</f>
        <v>2.0699999999999998</v>
      </c>
      <c r="I50" s="141">
        <f>VLOOKUP(A50,'[1]7.Экстр.госпитализации'!$A$6:$O$65,15,0)</f>
        <v>0</v>
      </c>
      <c r="J50" s="141">
        <f>VLOOKUP(A50,'[1]7.АПП после инфаркта,инсульта'!$A$6:$G$65,7,0)</f>
        <v>0.73</v>
      </c>
      <c r="K50" s="142">
        <f t="shared" si="2"/>
        <v>18.350000000000001</v>
      </c>
      <c r="L50" s="143">
        <f>25*VLOOKUP(A50,'[1]8.Весовые коэф.'!$A$6:$G$65,7,0)+22.5*VLOOKUP(A50,'[1]8.Весовые коэф.'!$A$6:$G$65,6,0)</f>
        <v>24.45</v>
      </c>
      <c r="M50" s="144">
        <f t="shared" si="1"/>
        <v>75.05</v>
      </c>
    </row>
    <row r="51" spans="1:13" ht="15" x14ac:dyDescent="0.25">
      <c r="A51" s="127">
        <v>560080</v>
      </c>
      <c r="B51" s="128" t="s">
        <v>66</v>
      </c>
      <c r="C51" s="140">
        <f>VLOOKUP(A51,'[1]1Прил. АПП на 1 жителя'!$A$6:$O$65,15,0)</f>
        <v>3.27</v>
      </c>
      <c r="D51" s="141">
        <f>VLOOKUP(A51,'[1]2Прил.ПЦ от общего АПП'!$A$6:$O$65,15,0)</f>
        <v>2.72</v>
      </c>
      <c r="E51" s="141">
        <f>VLOOKUP(A51,'[1]3Прил.Диспанс.'!$A$6:$O$65,15,0)</f>
        <v>4.4800000000000004</v>
      </c>
      <c r="F51" s="141">
        <f>VLOOKUP(A51,'[1]4Прил. НП'!$A$6:$O$65,15,0)</f>
        <v>0</v>
      </c>
      <c r="G51" s="141">
        <f>VLOOKUP(A51,'[1]5Вызовы СМП'!$A$6:$O$65,15,0)</f>
        <v>2.5</v>
      </c>
      <c r="H51" s="141">
        <f>VLOOKUP(A51,'[1]6. Уровень госп. ПН'!$A$6:$O$65,15,0)</f>
        <v>2.36</v>
      </c>
      <c r="I51" s="141">
        <f>VLOOKUP(A51,'[1]7.Экстр.госпитализации'!$A$6:$O$65,15,0)</f>
        <v>0</v>
      </c>
      <c r="J51" s="141">
        <f>VLOOKUP(A51,'[1]7.АПП после инфаркта,инсульта'!$A$6:$G$65,7,0)</f>
        <v>0.18</v>
      </c>
      <c r="K51" s="142">
        <f t="shared" si="2"/>
        <v>15.51</v>
      </c>
      <c r="L51" s="143">
        <f>25*VLOOKUP(A51,'[1]8.Весовые коэф.'!$A$6:$G$65,7,0)+22.5*VLOOKUP(A51,'[1]8.Весовые коэф.'!$A$6:$G$65,6,0)</f>
        <v>24.43</v>
      </c>
      <c r="M51" s="144">
        <f t="shared" si="1"/>
        <v>63.49</v>
      </c>
    </row>
    <row r="52" spans="1:13" ht="15" x14ac:dyDescent="0.25">
      <c r="A52" s="127">
        <v>560081</v>
      </c>
      <c r="B52" s="128" t="s">
        <v>67</v>
      </c>
      <c r="C52" s="140">
        <f>VLOOKUP(A52,'[1]1Прил. АПП на 1 жителя'!$A$6:$O$65,15,0)</f>
        <v>1.82</v>
      </c>
      <c r="D52" s="141">
        <f>VLOOKUP(A52,'[1]2Прил.ПЦ от общего АПП'!$A$6:$O$65,15,0)</f>
        <v>5</v>
      </c>
      <c r="E52" s="141">
        <f>VLOOKUP(A52,'[1]3Прил.Диспанс.'!$A$6:$O$65,15,0)</f>
        <v>3.02</v>
      </c>
      <c r="F52" s="141">
        <f>VLOOKUP(A52,'[1]4Прил. НП'!$A$6:$O$65,15,0)</f>
        <v>0.25</v>
      </c>
      <c r="G52" s="141">
        <f>VLOOKUP(A52,'[1]5Вызовы СМП'!$A$6:$O$65,15,0)</f>
        <v>2.5</v>
      </c>
      <c r="H52" s="141">
        <f>VLOOKUP(A52,'[1]6. Уровень госп. ПН'!$A$6:$O$65,15,0)</f>
        <v>2.19</v>
      </c>
      <c r="I52" s="141">
        <f>VLOOKUP(A52,'[1]7.Экстр.госпитализации'!$A$6:$O$65,15,0)</f>
        <v>0</v>
      </c>
      <c r="J52" s="141">
        <f>VLOOKUP(A52,'[1]7.АПП после инфаркта,инсульта'!$A$6:$G$65,7,0)</f>
        <v>0.5</v>
      </c>
      <c r="K52" s="142">
        <f t="shared" si="2"/>
        <v>15.28</v>
      </c>
      <c r="L52" s="143">
        <f>25*VLOOKUP(A52,'[1]8.Весовые коэф.'!$A$6:$G$65,7,0)+22.5*VLOOKUP(A52,'[1]8.Весовые коэф.'!$A$6:$G$65,6,0)</f>
        <v>24.38</v>
      </c>
      <c r="M52" s="144">
        <f t="shared" si="1"/>
        <v>62.67</v>
      </c>
    </row>
    <row r="53" spans="1:13" ht="15" x14ac:dyDescent="0.25">
      <c r="A53" s="127">
        <v>560082</v>
      </c>
      <c r="B53" s="128" t="s">
        <v>68</v>
      </c>
      <c r="C53" s="140">
        <f>VLOOKUP(A53,'[1]1Прил. АПП на 1 жителя'!$A$6:$O$65,15,0)</f>
        <v>3.36</v>
      </c>
      <c r="D53" s="141">
        <f>VLOOKUP(A53,'[1]2Прил.ПЦ от общего АПП'!$A$6:$O$65,15,0)</f>
        <v>3.35</v>
      </c>
      <c r="E53" s="141">
        <f>VLOOKUP(A53,'[1]3Прил.Диспанс.'!$A$6:$O$65,15,0)</f>
        <v>3.37</v>
      </c>
      <c r="F53" s="141">
        <f>VLOOKUP(A53,'[1]4Прил. НП'!$A$6:$O$65,15,0)</f>
        <v>0.23</v>
      </c>
      <c r="G53" s="141">
        <f>VLOOKUP(A53,'[1]5Вызовы СМП'!$A$6:$O$65,15,0)</f>
        <v>2.5</v>
      </c>
      <c r="H53" s="141">
        <f>VLOOKUP(A53,'[1]6. Уровень госп. ПН'!$A$6:$O$65,15,0)</f>
        <v>2.17</v>
      </c>
      <c r="I53" s="141">
        <f>VLOOKUP(A53,'[1]7.Экстр.госпитализации'!$A$6:$O$65,15,0)</f>
        <v>0</v>
      </c>
      <c r="J53" s="141">
        <f>VLOOKUP(A53,'[1]7.АПП после инфаркта,инсульта'!$A$6:$G$65,7,0)</f>
        <v>0.39</v>
      </c>
      <c r="K53" s="142">
        <f t="shared" si="2"/>
        <v>15.37</v>
      </c>
      <c r="L53" s="143">
        <f>25*VLOOKUP(A53,'[1]8.Весовые коэф.'!$A$6:$G$65,7,0)+22.5*VLOOKUP(A53,'[1]8.Весовые коэф.'!$A$6:$G$65,6,0)</f>
        <v>24.5</v>
      </c>
      <c r="M53" s="144">
        <f t="shared" si="1"/>
        <v>62.73</v>
      </c>
    </row>
    <row r="54" spans="1:13" ht="15" x14ac:dyDescent="0.25">
      <c r="A54" s="127">
        <v>560083</v>
      </c>
      <c r="B54" s="128" t="s">
        <v>69</v>
      </c>
      <c r="C54" s="140">
        <f>VLOOKUP(A54,'[1]1Прил. АПП на 1 жителя'!$A$6:$O$65,15,0)</f>
        <v>4.12</v>
      </c>
      <c r="D54" s="141">
        <f>VLOOKUP(A54,'[1]2Прил.ПЦ от общего АПП'!$A$6:$O$65,15,0)</f>
        <v>5</v>
      </c>
      <c r="E54" s="141">
        <f>VLOOKUP(A54,'[1]3Прил.Диспанс.'!$A$6:$O$65,15,0)</f>
        <v>4.62</v>
      </c>
      <c r="F54" s="141">
        <f>VLOOKUP(A54,'[1]4Прил. НП'!$A$6:$O$65,15,0)</f>
        <v>0.03</v>
      </c>
      <c r="G54" s="141">
        <f>VLOOKUP(A54,'[1]5Вызовы СМП'!$A$6:$O$65,15,0)</f>
        <v>2.5</v>
      </c>
      <c r="H54" s="141">
        <f>VLOOKUP(A54,'[1]6. Уровень госп. ПН'!$A$6:$O$65,15,0)</f>
        <v>1.66</v>
      </c>
      <c r="I54" s="141">
        <f>VLOOKUP(A54,'[1]7.Экстр.госпитализации'!$A$6:$O$65,15,0)</f>
        <v>0</v>
      </c>
      <c r="J54" s="141">
        <f>VLOOKUP(A54,'[1]7.АПП после инфаркта,инсульта'!$A$6:$G$65,7,0)</f>
        <v>0.7</v>
      </c>
      <c r="K54" s="142">
        <f t="shared" si="2"/>
        <v>18.63</v>
      </c>
      <c r="L54" s="143">
        <f>25*VLOOKUP(A54,'[1]8.Весовые коэф.'!$A$6:$G$65,7,0)+22.5*VLOOKUP(A54,'[1]8.Весовые коэф.'!$A$6:$G$65,6,0)</f>
        <v>24.53</v>
      </c>
      <c r="M54" s="144">
        <f t="shared" si="1"/>
        <v>75.95</v>
      </c>
    </row>
    <row r="55" spans="1:13" ht="15" x14ac:dyDescent="0.25">
      <c r="A55" s="127">
        <v>560084</v>
      </c>
      <c r="B55" s="128" t="s">
        <v>70</v>
      </c>
      <c r="C55" s="140">
        <f>VLOOKUP(A55,'[1]1Прил. АПП на 1 жителя'!$A$6:$O$65,15,0)</f>
        <v>1.83</v>
      </c>
      <c r="D55" s="141">
        <f>VLOOKUP(A55,'[1]2Прил.ПЦ от общего АПП'!$A$6:$O$65,15,0)</f>
        <v>2.2999999999999998</v>
      </c>
      <c r="E55" s="141">
        <f>VLOOKUP(A55,'[1]3Прил.Диспанс.'!$A$6:$O$65,15,0)</f>
        <v>1.79</v>
      </c>
      <c r="F55" s="141">
        <f>VLOOKUP(A55,'[1]4Прил. НП'!$A$6:$O$65,15,0)</f>
        <v>0.04</v>
      </c>
      <c r="G55" s="141">
        <f>VLOOKUP(A55,'[1]5Вызовы СМП'!$A$6:$O$65,15,0)</f>
        <v>2.5</v>
      </c>
      <c r="H55" s="141">
        <f>VLOOKUP(A55,'[1]6. Уровень госп. ПН'!$A$6:$O$65,15,0)</f>
        <v>2.48</v>
      </c>
      <c r="I55" s="141">
        <f>VLOOKUP(A55,'[1]7.Экстр.госпитализации'!$A$6:$O$65,15,0)</f>
        <v>0</v>
      </c>
      <c r="J55" s="141">
        <f>VLOOKUP(A55,'[1]7.АПП после инфаркта,инсульта'!$A$6:$G$65,7,0)</f>
        <v>0.42</v>
      </c>
      <c r="K55" s="142">
        <f t="shared" si="2"/>
        <v>11.36</v>
      </c>
      <c r="L55" s="143">
        <f>25*VLOOKUP(A55,'[1]8.Весовые коэф.'!$A$6:$G$65,7,0)+22.5*VLOOKUP(A55,'[1]8.Весовые коэф.'!$A$6:$G$65,6,0)</f>
        <v>24.35</v>
      </c>
      <c r="M55" s="144">
        <f t="shared" si="1"/>
        <v>46.65</v>
      </c>
    </row>
    <row r="56" spans="1:13" ht="26.25" x14ac:dyDescent="0.25">
      <c r="A56" s="127">
        <v>560085</v>
      </c>
      <c r="B56" s="128" t="s">
        <v>71</v>
      </c>
      <c r="C56" s="140">
        <f>VLOOKUP(A56,'[1]1Прил. АПП на 1 жителя'!$A$6:$O$65,15,0)</f>
        <v>3.15</v>
      </c>
      <c r="D56" s="141">
        <f>VLOOKUP(A56,'[1]2Прил.ПЦ от общего АПП'!$A$6:$O$65,15,0)</f>
        <v>4.16</v>
      </c>
      <c r="E56" s="141">
        <f>VLOOKUP(A56,'[1]3Прил.Диспанс.'!$A$6:$O$65,15,0)</f>
        <v>4.8099999999999996</v>
      </c>
      <c r="F56" s="141">
        <f>VLOOKUP(A56,'[1]4Прил. НП'!$A$6:$O$65,15,0)</f>
        <v>0.4</v>
      </c>
      <c r="G56" s="141">
        <f>VLOOKUP(A56,'[1]5Вызовы СМП'!$A$6:$O$65,15,0)</f>
        <v>2.5</v>
      </c>
      <c r="H56" s="141">
        <f>VLOOKUP(A56,'[1]6. Уровень госп. ПН'!$A$6:$O$65,15,0)</f>
        <v>2.5</v>
      </c>
      <c r="I56" s="141">
        <f>VLOOKUP(A56,'[1]7.Экстр.госпитализации'!$A$6:$O$65,15,0)</f>
        <v>0</v>
      </c>
      <c r="J56" s="141">
        <f>VLOOKUP(A56,'[1]7.АПП после инфаркта,инсульта'!$A$6:$G$65,7,0)</f>
        <v>0</v>
      </c>
      <c r="K56" s="142">
        <f t="shared" si="2"/>
        <v>17.52</v>
      </c>
      <c r="L56" s="143">
        <f>25*VLOOKUP(A56,'[1]8.Весовые коэф.'!$A$6:$G$65,7,0)+22.5*VLOOKUP(A56,'[1]8.Весовые коэф.'!$A$6:$G$65,6,0)</f>
        <v>24.88</v>
      </c>
      <c r="M56" s="144">
        <f t="shared" si="1"/>
        <v>70.42</v>
      </c>
    </row>
    <row r="57" spans="1:13" ht="26.25" x14ac:dyDescent="0.25">
      <c r="A57" s="127">
        <v>560086</v>
      </c>
      <c r="B57" s="128" t="s">
        <v>72</v>
      </c>
      <c r="C57" s="140">
        <f>VLOOKUP(A57,'[1]1Прил. АПП на 1 жителя'!$A$6:$O$65,15,0)</f>
        <v>1.86</v>
      </c>
      <c r="D57" s="141">
        <f>VLOOKUP(A57,'[1]2Прил.ПЦ от общего АПП'!$A$6:$O$65,15,0)</f>
        <v>5</v>
      </c>
      <c r="E57" s="141">
        <f>VLOOKUP(A57,'[1]3Прил.Диспанс.'!$A$6:$O$65,15,0)</f>
        <v>5</v>
      </c>
      <c r="F57" s="141">
        <f>VLOOKUP(A57,'[1]4Прил. НП'!$A$6:$O$65,15,0)</f>
        <v>0.76</v>
      </c>
      <c r="G57" s="141">
        <f>VLOOKUP(A57,'[1]5Вызовы СМП'!$A$6:$O$65,15,0)</f>
        <v>2.5</v>
      </c>
      <c r="H57" s="141">
        <f>VLOOKUP(A57,'[1]6. Уровень госп. ПН'!$A$6:$O$65,15,0)</f>
        <v>0.78</v>
      </c>
      <c r="I57" s="141">
        <f>VLOOKUP(A57,'[1]7.Экстр.госпитализации'!$A$6:$O$65,15,0)</f>
        <v>0</v>
      </c>
      <c r="J57" s="141">
        <f>VLOOKUP(A57,'[1]7.АПП после инфаркта,инсульта'!$A$6:$G$65,7,0)</f>
        <v>0.35</v>
      </c>
      <c r="K57" s="142">
        <f t="shared" si="2"/>
        <v>16.25</v>
      </c>
      <c r="L57" s="143">
        <f>25*VLOOKUP(A57,'[1]8.Весовые коэф.'!$A$6:$G$65,7,0)+22.5*VLOOKUP(A57,'[1]8.Весовые коэф.'!$A$6:$G$65,6,0)</f>
        <v>24.9</v>
      </c>
      <c r="M57" s="144">
        <f t="shared" si="1"/>
        <v>65.260000000000005</v>
      </c>
    </row>
    <row r="58" spans="1:13" ht="15" x14ac:dyDescent="0.25">
      <c r="A58" s="127">
        <v>560087</v>
      </c>
      <c r="B58" s="128" t="s">
        <v>73</v>
      </c>
      <c r="C58" s="140">
        <f>VLOOKUP(A58,'[1]1Прил. АПП на 1 жителя'!$A$6:$O$65,15,0)</f>
        <v>3.68</v>
      </c>
      <c r="D58" s="141">
        <f>VLOOKUP(A58,'[1]2Прил.ПЦ от общего АПП'!$A$6:$O$65,15,0)</f>
        <v>1.07</v>
      </c>
      <c r="E58" s="141">
        <f>VLOOKUP(A58,'[1]3Прил.Диспанс.'!$A$6:$O$65,15,0)</f>
        <v>2.13</v>
      </c>
      <c r="F58" s="141">
        <f>VLOOKUP(A58,'[1]4Прил. НП'!$A$6:$O$65,15,0)</f>
        <v>0.53</v>
      </c>
      <c r="G58" s="141">
        <f>VLOOKUP(A58,'[1]5Вызовы СМП'!$A$6:$O$65,15,0)</f>
        <v>1.95</v>
      </c>
      <c r="H58" s="141">
        <f>VLOOKUP(A58,'[1]6. Уровень госп. ПН'!$A$6:$O$65,15,0)</f>
        <v>2.5</v>
      </c>
      <c r="I58" s="141">
        <f>VLOOKUP(A58,'[1]7.Экстр.госпитализации'!$A$6:$O$65,15,0)</f>
        <v>0</v>
      </c>
      <c r="J58" s="141">
        <f>VLOOKUP(A58,'[1]7.АПП после инфаркта,инсульта'!$A$6:$G$65,7,0)</f>
        <v>0.81</v>
      </c>
      <c r="K58" s="142">
        <f t="shared" si="2"/>
        <v>12.67</v>
      </c>
      <c r="L58" s="143">
        <f>25*VLOOKUP(A58,'[1]8.Весовые коэф.'!$A$6:$G$65,7,0)+22.5*VLOOKUP(A58,'[1]8.Весовые коэф.'!$A$6:$G$65,6,0)</f>
        <v>25</v>
      </c>
      <c r="M58" s="144">
        <f t="shared" si="1"/>
        <v>50.68</v>
      </c>
    </row>
    <row r="59" spans="1:13" ht="26.25" x14ac:dyDescent="0.25">
      <c r="A59" s="127">
        <v>560088</v>
      </c>
      <c r="B59" s="128" t="s">
        <v>74</v>
      </c>
      <c r="C59" s="140">
        <f>VLOOKUP(A59,'[1]1Прил. АПП на 1 жителя'!$A$6:$O$65,15,0)</f>
        <v>2.8</v>
      </c>
      <c r="D59" s="141">
        <f>VLOOKUP(A59,'[1]2Прил.ПЦ от общего АПП'!$A$6:$O$65,15,0)</f>
        <v>4.49</v>
      </c>
      <c r="E59" s="141">
        <f>VLOOKUP(A59,'[1]3Прил.Диспанс.'!$A$6:$O$65,15,0)</f>
        <v>3.89</v>
      </c>
      <c r="F59" s="141">
        <f>VLOOKUP(A59,'[1]4Прил. НП'!$A$6:$O$65,15,0)</f>
        <v>0.16</v>
      </c>
      <c r="G59" s="141">
        <f>VLOOKUP(A59,'[1]5Вызовы СМП'!$A$6:$O$65,15,0)</f>
        <v>2.5</v>
      </c>
      <c r="H59" s="141">
        <f>VLOOKUP(A59,'[1]6. Уровень госп. ПН'!$A$6:$O$65,15,0)</f>
        <v>2.5</v>
      </c>
      <c r="I59" s="141">
        <f>VLOOKUP(A59,'[1]7.Экстр.госпитализации'!$A$6:$O$65,15,0)</f>
        <v>0</v>
      </c>
      <c r="J59" s="141">
        <f>VLOOKUP(A59,'[1]7.АПП после инфаркта,инсульта'!$A$6:$G$65,7,0)</f>
        <v>0.39</v>
      </c>
      <c r="K59" s="142">
        <f t="shared" si="2"/>
        <v>16.73</v>
      </c>
      <c r="L59" s="143">
        <f>25*VLOOKUP(A59,'[1]8.Весовые коэф.'!$A$6:$G$65,7,0)+22.5*VLOOKUP(A59,'[1]8.Весовые коэф.'!$A$6:$G$65,6,0)</f>
        <v>25</v>
      </c>
      <c r="M59" s="144">
        <f t="shared" si="1"/>
        <v>66.92</v>
      </c>
    </row>
    <row r="60" spans="1:13" ht="26.25" x14ac:dyDescent="0.25">
      <c r="A60" s="127">
        <v>560089</v>
      </c>
      <c r="B60" s="128" t="s">
        <v>75</v>
      </c>
      <c r="C60" s="140">
        <f>VLOOKUP(A60,'[1]1Прил. АПП на 1 жителя'!$A$6:$O$65,15,0)</f>
        <v>5</v>
      </c>
      <c r="D60" s="141">
        <f>VLOOKUP(A60,'[1]2Прил.ПЦ от общего АПП'!$A$6:$O$65,15,0)</f>
        <v>2.14</v>
      </c>
      <c r="E60" s="141">
        <f>VLOOKUP(A60,'[1]3Прил.Диспанс.'!$A$6:$O$65,15,0)</f>
        <v>5</v>
      </c>
      <c r="F60" s="141">
        <f>VLOOKUP(A60,'[1]4Прил. НП'!$A$6:$O$65,15,0)</f>
        <v>0.99</v>
      </c>
      <c r="G60" s="141">
        <f>VLOOKUP(A60,'[1]5Вызовы СМП'!$A$6:$O$65,15,0)</f>
        <v>1.46</v>
      </c>
      <c r="H60" s="141">
        <f>VLOOKUP(A60,'[1]6. Уровень госп. ПН'!$A$6:$O$65,15,0)</f>
        <v>2.5</v>
      </c>
      <c r="I60" s="141">
        <f>VLOOKUP(A60,'[1]7.Экстр.госпитализации'!$A$6:$O$65,15,0)</f>
        <v>0</v>
      </c>
      <c r="J60" s="141">
        <f>VLOOKUP(A60,'[1]7.АПП после инфаркта,инсульта'!$A$6:$G$65,7,0)</f>
        <v>0.78</v>
      </c>
      <c r="K60" s="142">
        <f t="shared" si="2"/>
        <v>17.87</v>
      </c>
      <c r="L60" s="143">
        <f>25*VLOOKUP(A60,'[1]8.Весовые коэф.'!$A$6:$G$65,7,0)+22.5*VLOOKUP(A60,'[1]8.Весовые коэф.'!$A$6:$G$65,6,0)</f>
        <v>25</v>
      </c>
      <c r="M60" s="144">
        <f t="shared" si="1"/>
        <v>71.48</v>
      </c>
    </row>
    <row r="61" spans="1:13" ht="26.25" x14ac:dyDescent="0.25">
      <c r="A61" s="127">
        <v>560096</v>
      </c>
      <c r="B61" s="128" t="s">
        <v>76</v>
      </c>
      <c r="C61" s="140">
        <f>VLOOKUP(A61,'[1]1Прил. АПП на 1 жителя'!$A$6:$O$65,15,0)</f>
        <v>0.12</v>
      </c>
      <c r="D61" s="141">
        <f>VLOOKUP(A61,'[1]2Прил.ПЦ от общего АПП'!$A$6:$O$65,15,0)</f>
        <v>0.3</v>
      </c>
      <c r="E61" s="141">
        <f>VLOOKUP(A61,'[1]3Прил.Диспанс.'!$A$6:$O$65,15,0)</f>
        <v>0.2</v>
      </c>
      <c r="F61" s="141">
        <f>VLOOKUP(A61,'[1]4Прил. НП'!$A$6:$O$65,15,0)</f>
        <v>0.35</v>
      </c>
      <c r="G61" s="141">
        <f>VLOOKUP(A61,'[1]5Вызовы СМП'!$A$6:$O$65,15,0)</f>
        <v>2.5</v>
      </c>
      <c r="H61" s="141">
        <f>VLOOKUP(A61,'[1]6. Уровень госп. ПН'!$A$6:$O$65,15,0)</f>
        <v>2.35</v>
      </c>
      <c r="I61" s="141">
        <f>VLOOKUP(A61,'[1]7.Экстр.госпитализации'!$A$6:$O$65,15,0)</f>
        <v>0</v>
      </c>
      <c r="J61" s="141">
        <f>VLOOKUP(A61,'[1]7.АПП после инфаркта,инсульта'!$A$6:$G$65,7,0)</f>
        <v>2.35</v>
      </c>
      <c r="K61" s="142">
        <f t="shared" si="2"/>
        <v>8.17</v>
      </c>
      <c r="L61" s="143">
        <f>25*VLOOKUP(A61,'[1]8.Весовые коэф.'!$A$6:$G$65,7,0)+22.5*VLOOKUP(A61,'[1]8.Весовые коэф.'!$A$6:$G$65,6,0)</f>
        <v>24.85</v>
      </c>
      <c r="M61" s="144">
        <f t="shared" si="1"/>
        <v>32.880000000000003</v>
      </c>
    </row>
    <row r="62" spans="1:13" ht="26.25" x14ac:dyDescent="0.25">
      <c r="A62" s="127">
        <v>560098</v>
      </c>
      <c r="B62" s="128" t="s">
        <v>77</v>
      </c>
      <c r="C62" s="140">
        <f>VLOOKUP(A62,'[1]1Прил. АПП на 1 жителя'!$A$6:$O$65,15,0)</f>
        <v>0.27</v>
      </c>
      <c r="D62" s="141">
        <f>VLOOKUP(A62,'[1]2Прил.ПЦ от общего АПП'!$A$6:$O$65,15,0)</f>
        <v>2.9</v>
      </c>
      <c r="E62" s="141">
        <f>VLOOKUP(A62,'[1]3Прил.Диспанс.'!$A$6:$O$65,15,0)</f>
        <v>1.1200000000000001</v>
      </c>
      <c r="F62" s="141">
        <f>VLOOKUP(A62,'[1]4Прил. НП'!$A$6:$O$65,15,0)</f>
        <v>0.26</v>
      </c>
      <c r="G62" s="141">
        <f>VLOOKUP(A62,'[1]5Вызовы СМП'!$A$6:$O$65,15,0)</f>
        <v>2.5</v>
      </c>
      <c r="H62" s="141">
        <f>VLOOKUP(A62,'[1]6. Уровень госп. ПН'!$A$6:$O$65,15,0)</f>
        <v>2.5</v>
      </c>
      <c r="I62" s="141">
        <f>VLOOKUP(A62,'[1]7.Экстр.госпитализации'!$A$6:$O$65,15,0)</f>
        <v>0</v>
      </c>
      <c r="J62" s="141">
        <f>VLOOKUP(A62,'[1]7.АПП после инфаркта,инсульта'!$A$6:$G$65,7,0)</f>
        <v>0.56999999999999995</v>
      </c>
      <c r="K62" s="142">
        <f t="shared" si="2"/>
        <v>10.119999999999999</v>
      </c>
      <c r="L62" s="143">
        <f>25*VLOOKUP(A62,'[1]8.Весовые коэф.'!$A$6:$G$65,7,0)+22.5*VLOOKUP(A62,'[1]8.Весовые коэф.'!$A$6:$G$65,6,0)</f>
        <v>25</v>
      </c>
      <c r="M62" s="144">
        <f t="shared" si="1"/>
        <v>40.479999999999997</v>
      </c>
    </row>
    <row r="63" spans="1:13" s="105" customFormat="1" ht="39" x14ac:dyDescent="0.25">
      <c r="A63" s="127">
        <v>560099</v>
      </c>
      <c r="B63" s="128" t="s">
        <v>78</v>
      </c>
      <c r="C63" s="140">
        <f>VLOOKUP(A63,'[1]1Прил. АПП на 1 жителя'!$A$6:$O$65,15,0)</f>
        <v>0.2</v>
      </c>
      <c r="D63" s="141">
        <f>VLOOKUP(A63,'[1]2Прил.ПЦ от общего АПП'!$A$6:$O$65,15,0)</f>
        <v>3.19</v>
      </c>
      <c r="E63" s="141">
        <f>VLOOKUP(A63,'[1]3Прил.Диспанс.'!$A$6:$O$65,15,0)</f>
        <v>0</v>
      </c>
      <c r="F63" s="141">
        <f>VLOOKUP(A63,'[1]4Прил. НП'!$A$6:$O$65,15,0)</f>
        <v>0.74</v>
      </c>
      <c r="G63" s="141">
        <f>VLOOKUP(A63,'[1]5Вызовы СМП'!$A$6:$O$65,15,0)</f>
        <v>2.5</v>
      </c>
      <c r="H63" s="141">
        <f>VLOOKUP(A63,'[1]6. Уровень госп. ПН'!$A$6:$O$65,15,0)</f>
        <v>2.5</v>
      </c>
      <c r="I63" s="141">
        <f>VLOOKUP(A63,'[1]7.Экстр.госпитализации'!$A$6:$O$65,15,0)</f>
        <v>0</v>
      </c>
      <c r="J63" s="141">
        <f>VLOOKUP(A63,'[1]7.АПП после инфаркта,инсульта'!$A$6:$G$65,7,0)</f>
        <v>0.15</v>
      </c>
      <c r="K63" s="142">
        <f t="shared" si="2"/>
        <v>9.2799999999999994</v>
      </c>
      <c r="L63" s="143">
        <f>25*VLOOKUP(A63,'[1]8.Весовые коэф.'!$A$6:$G$65,7,0)+22.5*VLOOKUP(A63,'[1]8.Весовые коэф.'!$A$6:$G$65,6,0)</f>
        <v>24.85</v>
      </c>
      <c r="M63" s="144">
        <f t="shared" si="1"/>
        <v>37.340000000000003</v>
      </c>
    </row>
    <row r="64" spans="1:13" ht="39" x14ac:dyDescent="0.25">
      <c r="A64" s="127">
        <v>560206</v>
      </c>
      <c r="B64" s="128" t="s">
        <v>32</v>
      </c>
      <c r="C64" s="140">
        <f>VLOOKUP(A64,'[1]1Прил. АПП на 1 жителя'!$A$6:$O$65,15,0)</f>
        <v>3.53</v>
      </c>
      <c r="D64" s="141">
        <f>VLOOKUP(A64,'[1]2Прил.ПЦ от общего АПП'!$A$6:$O$65,15,0)</f>
        <v>3.92</v>
      </c>
      <c r="E64" s="141">
        <f>VLOOKUP(A64,'[1]3Прил.Диспанс.'!$A$6:$O$65,15,0)</f>
        <v>4.1500000000000004</v>
      </c>
      <c r="F64" s="141">
        <f>VLOOKUP(A64,'[1]4Прил. НП'!$A$6:$O$65,15,0)</f>
        <v>0.37</v>
      </c>
      <c r="G64" s="141">
        <f>VLOOKUP(A64,'[1]5Вызовы СМП'!$A$6:$O$65,15,0)</f>
        <v>2.5</v>
      </c>
      <c r="H64" s="141">
        <f>VLOOKUP(A64,'[1]6. Уровень госп. ПН'!$A$6:$O$65,15,0)</f>
        <v>2.5</v>
      </c>
      <c r="I64" s="141">
        <f>VLOOKUP(A64,'[1]7.Экстр.госпитализации'!$A$6:$O$65,15,0)</f>
        <v>0</v>
      </c>
      <c r="J64" s="141">
        <f>VLOOKUP(A64,'[1]7.АПП после инфаркта,инсульта'!$A$6:$G$65,7,0)</f>
        <v>0.49</v>
      </c>
      <c r="K64" s="142">
        <f t="shared" si="2"/>
        <v>17.46</v>
      </c>
      <c r="L64" s="143">
        <f>25*VLOOKUP(A64,'[1]8.Весовые коэф.'!$A$6:$G$65,7,0)+22.5*VLOOKUP(A64,'[1]8.Весовые коэф.'!$A$6:$G$65,6,0)</f>
        <v>25</v>
      </c>
      <c r="M64" s="144">
        <f t="shared" si="1"/>
        <v>69.84</v>
      </c>
    </row>
    <row r="65" spans="1:13" ht="39" x14ac:dyDescent="0.25">
      <c r="A65" s="145">
        <v>560214</v>
      </c>
      <c r="B65" s="128" t="s">
        <v>37</v>
      </c>
      <c r="C65" s="140">
        <f>VLOOKUP(A65,'[1]1Прил. АПП на 1 жителя'!$A$6:$O$65,15,0)</f>
        <v>0.95</v>
      </c>
      <c r="D65" s="141">
        <f>VLOOKUP(A65,'[1]2Прил.ПЦ от общего АПП'!$A$6:$O$65,15,0)</f>
        <v>2.2000000000000002</v>
      </c>
      <c r="E65" s="141">
        <f>VLOOKUP(A65,'[1]3Прил.Диспанс.'!$A$6:$O$65,15,0)</f>
        <v>0.62</v>
      </c>
      <c r="F65" s="141">
        <f>VLOOKUP(A65,'[1]4Прил. НП'!$A$6:$O$65,15,0)</f>
        <v>0.52</v>
      </c>
      <c r="G65" s="141">
        <f>VLOOKUP(A65,'[1]5Вызовы СМП'!$A$6:$O$65,15,0)</f>
        <v>2.5</v>
      </c>
      <c r="H65" s="141">
        <f>VLOOKUP(A65,'[1]6. Уровень госп. ПН'!$A$6:$O$65,15,0)</f>
        <v>2.5</v>
      </c>
      <c r="I65" s="141">
        <f>VLOOKUP(A65,'[1]7.Экстр.госпитализации'!$A$6:$O$65,15,0)</f>
        <v>0</v>
      </c>
      <c r="J65" s="141">
        <f>VLOOKUP(A65,'[1]7.АПП после инфаркта,инсульта'!$A$6:$G$65,7,0)</f>
        <v>0.22</v>
      </c>
      <c r="K65" s="142">
        <f t="shared" si="2"/>
        <v>9.51</v>
      </c>
      <c r="L65" s="143">
        <f>25*VLOOKUP(A65,'[1]8.Весовые коэф.'!$A$6:$G$65,7,0)+22.5*VLOOKUP(A65,'[1]8.Весовые коэф.'!$A$6:$G$65,6,0)</f>
        <v>24.4</v>
      </c>
      <c r="M65" s="144">
        <f>100/L65*K65</f>
        <v>38.979999999999997</v>
      </c>
    </row>
  </sheetData>
  <mergeCells count="6">
    <mergeCell ref="K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8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136" zoomScaleNormal="100" zoomScaleSheetLayoutView="136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1.25" x14ac:dyDescent="0.2"/>
  <cols>
    <col min="1" max="1" width="9.83203125" style="1" customWidth="1"/>
    <col min="2" max="2" width="35.33203125" style="91" customWidth="1"/>
    <col min="3" max="3" width="19.5" customWidth="1"/>
    <col min="4" max="4" width="21" customWidth="1"/>
    <col min="5" max="5" width="17.5" customWidth="1"/>
    <col min="6" max="6" width="15.5" customWidth="1"/>
    <col min="7" max="7" width="17.33203125" customWidth="1"/>
  </cols>
  <sheetData>
    <row r="1" spans="1:7" ht="39.75" customHeight="1" x14ac:dyDescent="0.2">
      <c r="A1" s="100"/>
      <c r="B1" s="53"/>
      <c r="C1" s="104"/>
      <c r="D1" s="104"/>
      <c r="E1" s="252" t="s">
        <v>253</v>
      </c>
      <c r="F1" s="252"/>
      <c r="G1" s="252"/>
    </row>
    <row r="2" spans="1:7" ht="66.75" customHeight="1" x14ac:dyDescent="0.2">
      <c r="A2" s="340" t="s">
        <v>155</v>
      </c>
      <c r="B2" s="340"/>
      <c r="C2" s="340"/>
      <c r="D2" s="340"/>
      <c r="E2" s="340"/>
      <c r="F2" s="340"/>
      <c r="G2" s="340"/>
    </row>
    <row r="3" spans="1:7" ht="18.75" customHeight="1" x14ac:dyDescent="0.2">
      <c r="A3" s="340"/>
      <c r="B3" s="340"/>
      <c r="C3" s="340"/>
      <c r="D3" s="340"/>
      <c r="E3" s="340"/>
      <c r="F3" s="340"/>
      <c r="G3" s="340"/>
    </row>
    <row r="4" spans="1:7" ht="77.25" customHeight="1" x14ac:dyDescent="0.2">
      <c r="A4" s="58" t="s">
        <v>109</v>
      </c>
      <c r="B4" s="59" t="s">
        <v>110</v>
      </c>
      <c r="C4" s="126" t="s">
        <v>156</v>
      </c>
      <c r="D4" s="126" t="s">
        <v>157</v>
      </c>
      <c r="E4" s="126" t="s">
        <v>158</v>
      </c>
      <c r="F4" s="126" t="s">
        <v>159</v>
      </c>
      <c r="G4" s="126" t="s">
        <v>160</v>
      </c>
    </row>
    <row r="5" spans="1:7" ht="25.5" x14ac:dyDescent="0.2">
      <c r="A5" s="127">
        <v>560002</v>
      </c>
      <c r="B5" s="128" t="s">
        <v>9</v>
      </c>
      <c r="C5" s="129">
        <v>0</v>
      </c>
      <c r="D5" s="129">
        <v>16786</v>
      </c>
      <c r="E5" s="130">
        <v>16786</v>
      </c>
      <c r="F5" s="131">
        <v>0</v>
      </c>
      <c r="G5" s="131">
        <v>1</v>
      </c>
    </row>
    <row r="6" spans="1:7" ht="25.5" x14ac:dyDescent="0.2">
      <c r="A6" s="127">
        <v>560014</v>
      </c>
      <c r="B6" s="128" t="s">
        <v>20</v>
      </c>
      <c r="C6" s="129">
        <v>35</v>
      </c>
      <c r="D6" s="129">
        <v>4141</v>
      </c>
      <c r="E6" s="130">
        <v>4176</v>
      </c>
      <c r="F6" s="131">
        <v>0.01</v>
      </c>
      <c r="G6" s="131">
        <v>0.99</v>
      </c>
    </row>
    <row r="7" spans="1:7" ht="14.25" x14ac:dyDescent="0.2">
      <c r="A7" s="127">
        <v>560017</v>
      </c>
      <c r="B7" s="128" t="s">
        <v>21</v>
      </c>
      <c r="C7" s="129">
        <v>4</v>
      </c>
      <c r="D7" s="129">
        <v>76719</v>
      </c>
      <c r="E7" s="130">
        <v>76723</v>
      </c>
      <c r="F7" s="131">
        <v>0</v>
      </c>
      <c r="G7" s="131">
        <v>1</v>
      </c>
    </row>
    <row r="8" spans="1:7" ht="14.25" x14ac:dyDescent="0.2">
      <c r="A8" s="127">
        <v>560019</v>
      </c>
      <c r="B8" s="128" t="s">
        <v>22</v>
      </c>
      <c r="C8" s="129">
        <v>4057</v>
      </c>
      <c r="D8" s="129">
        <v>88775</v>
      </c>
      <c r="E8" s="130">
        <v>92832</v>
      </c>
      <c r="F8" s="131">
        <v>0.04</v>
      </c>
      <c r="G8" s="131">
        <v>0.96</v>
      </c>
    </row>
    <row r="9" spans="1:7" ht="14.25" x14ac:dyDescent="0.2">
      <c r="A9" s="127">
        <v>560021</v>
      </c>
      <c r="B9" s="128" t="s">
        <v>23</v>
      </c>
      <c r="C9" s="129">
        <v>37839</v>
      </c>
      <c r="D9" s="129">
        <v>55723</v>
      </c>
      <c r="E9" s="130">
        <v>93562</v>
      </c>
      <c r="F9" s="131">
        <v>0.4</v>
      </c>
      <c r="G9" s="131">
        <v>0.6</v>
      </c>
    </row>
    <row r="10" spans="1:7" ht="14.25" x14ac:dyDescent="0.2">
      <c r="A10" s="127">
        <v>560022</v>
      </c>
      <c r="B10" s="128" t="s">
        <v>24</v>
      </c>
      <c r="C10" s="129">
        <v>23896</v>
      </c>
      <c r="D10" s="129">
        <v>66875</v>
      </c>
      <c r="E10" s="130">
        <v>90771</v>
      </c>
      <c r="F10" s="131">
        <v>0.26</v>
      </c>
      <c r="G10" s="131">
        <v>0.74</v>
      </c>
    </row>
    <row r="11" spans="1:7" ht="14.25" x14ac:dyDescent="0.2">
      <c r="A11" s="127">
        <v>560024</v>
      </c>
      <c r="B11" s="128" t="s">
        <v>25</v>
      </c>
      <c r="C11" s="129">
        <v>50074</v>
      </c>
      <c r="D11" s="129">
        <v>2551</v>
      </c>
      <c r="E11" s="130">
        <v>52625</v>
      </c>
      <c r="F11" s="131">
        <v>0.95</v>
      </c>
      <c r="G11" s="131">
        <v>0.05</v>
      </c>
    </row>
    <row r="12" spans="1:7" ht="25.5" x14ac:dyDescent="0.2">
      <c r="A12" s="127">
        <v>560026</v>
      </c>
      <c r="B12" s="128" t="s">
        <v>26</v>
      </c>
      <c r="C12" s="129">
        <v>19107</v>
      </c>
      <c r="D12" s="129">
        <v>94787</v>
      </c>
      <c r="E12" s="130">
        <v>113894</v>
      </c>
      <c r="F12" s="131">
        <v>0.17</v>
      </c>
      <c r="G12" s="131">
        <v>0.83</v>
      </c>
    </row>
    <row r="13" spans="1:7" ht="14.25" x14ac:dyDescent="0.2">
      <c r="A13" s="127">
        <v>560032</v>
      </c>
      <c r="B13" s="128" t="s">
        <v>28</v>
      </c>
      <c r="C13" s="129">
        <v>0</v>
      </c>
      <c r="D13" s="129">
        <v>20849</v>
      </c>
      <c r="E13" s="130">
        <v>20849</v>
      </c>
      <c r="F13" s="131">
        <v>0</v>
      </c>
      <c r="G13" s="131">
        <v>1</v>
      </c>
    </row>
    <row r="14" spans="1:7" ht="14.25" x14ac:dyDescent="0.2">
      <c r="A14" s="127">
        <v>560033</v>
      </c>
      <c r="B14" s="128" t="s">
        <v>29</v>
      </c>
      <c r="C14" s="129">
        <v>0</v>
      </c>
      <c r="D14" s="129">
        <v>40933</v>
      </c>
      <c r="E14" s="130">
        <v>40933</v>
      </c>
      <c r="F14" s="131">
        <v>0</v>
      </c>
      <c r="G14" s="131">
        <v>1</v>
      </c>
    </row>
    <row r="15" spans="1:7" ht="14.25" x14ac:dyDescent="0.2">
      <c r="A15" s="127">
        <v>560034</v>
      </c>
      <c r="B15" s="128" t="s">
        <v>30</v>
      </c>
      <c r="C15" s="129">
        <v>3</v>
      </c>
      <c r="D15" s="129">
        <v>37935</v>
      </c>
      <c r="E15" s="130">
        <v>37938</v>
      </c>
      <c r="F15" s="131">
        <v>0</v>
      </c>
      <c r="G15" s="131">
        <v>1</v>
      </c>
    </row>
    <row r="16" spans="1:7" ht="14.25" x14ac:dyDescent="0.2">
      <c r="A16" s="127">
        <v>560035</v>
      </c>
      <c r="B16" s="128" t="s">
        <v>31</v>
      </c>
      <c r="C16" s="129">
        <v>30604</v>
      </c>
      <c r="D16" s="129">
        <v>1753</v>
      </c>
      <c r="E16" s="130">
        <v>32357</v>
      </c>
      <c r="F16" s="131">
        <v>0.95</v>
      </c>
      <c r="G16" s="131">
        <v>0.05</v>
      </c>
    </row>
    <row r="17" spans="1:7" ht="14.25" x14ac:dyDescent="0.2">
      <c r="A17" s="127">
        <v>560036</v>
      </c>
      <c r="B17" s="128" t="s">
        <v>27</v>
      </c>
      <c r="C17" s="129">
        <v>10787</v>
      </c>
      <c r="D17" s="129">
        <v>47460</v>
      </c>
      <c r="E17" s="130">
        <v>58247</v>
      </c>
      <c r="F17" s="131">
        <v>0.19</v>
      </c>
      <c r="G17" s="131">
        <v>0.81</v>
      </c>
    </row>
    <row r="18" spans="1:7" ht="14.25" x14ac:dyDescent="0.2">
      <c r="A18" s="127">
        <v>560041</v>
      </c>
      <c r="B18" s="128" t="s">
        <v>33</v>
      </c>
      <c r="C18" s="129">
        <v>19506</v>
      </c>
      <c r="D18" s="129">
        <v>934</v>
      </c>
      <c r="E18" s="130">
        <v>20440</v>
      </c>
      <c r="F18" s="131">
        <v>0.95</v>
      </c>
      <c r="G18" s="131">
        <v>0.05</v>
      </c>
    </row>
    <row r="19" spans="1:7" ht="14.25" x14ac:dyDescent="0.2">
      <c r="A19" s="127">
        <v>560043</v>
      </c>
      <c r="B19" s="128" t="s">
        <v>34</v>
      </c>
      <c r="C19" s="129">
        <v>5152</v>
      </c>
      <c r="D19" s="129">
        <v>21204</v>
      </c>
      <c r="E19" s="130">
        <v>26356</v>
      </c>
      <c r="F19" s="131">
        <v>0.2</v>
      </c>
      <c r="G19" s="131">
        <v>0.8</v>
      </c>
    </row>
    <row r="20" spans="1:7" ht="14.25" x14ac:dyDescent="0.2">
      <c r="A20" s="127">
        <v>560045</v>
      </c>
      <c r="B20" s="128" t="s">
        <v>35</v>
      </c>
      <c r="C20" s="129">
        <v>5837</v>
      </c>
      <c r="D20" s="129">
        <v>19954</v>
      </c>
      <c r="E20" s="130">
        <v>25791</v>
      </c>
      <c r="F20" s="131">
        <v>0.23</v>
      </c>
      <c r="G20" s="131">
        <v>0.77</v>
      </c>
    </row>
    <row r="21" spans="1:7" ht="14.25" x14ac:dyDescent="0.2">
      <c r="A21" s="127">
        <v>560047</v>
      </c>
      <c r="B21" s="128" t="s">
        <v>36</v>
      </c>
      <c r="C21" s="129">
        <v>8321</v>
      </c>
      <c r="D21" s="129">
        <v>30078</v>
      </c>
      <c r="E21" s="130">
        <v>38399</v>
      </c>
      <c r="F21" s="131">
        <v>0.22</v>
      </c>
      <c r="G21" s="131">
        <v>0.78</v>
      </c>
    </row>
    <row r="22" spans="1:7" ht="14.25" x14ac:dyDescent="0.2">
      <c r="A22" s="127">
        <v>560052</v>
      </c>
      <c r="B22" s="128" t="s">
        <v>38</v>
      </c>
      <c r="C22" s="129">
        <v>5609</v>
      </c>
      <c r="D22" s="129">
        <v>17925</v>
      </c>
      <c r="E22" s="130">
        <v>23534</v>
      </c>
      <c r="F22" s="131">
        <v>0.24</v>
      </c>
      <c r="G22" s="131">
        <v>0.76</v>
      </c>
    </row>
    <row r="23" spans="1:7" ht="14.25" x14ac:dyDescent="0.2">
      <c r="A23" s="127">
        <v>560053</v>
      </c>
      <c r="B23" s="128" t="s">
        <v>39</v>
      </c>
      <c r="C23" s="129">
        <v>4645</v>
      </c>
      <c r="D23" s="129">
        <v>16112</v>
      </c>
      <c r="E23" s="130">
        <v>20757</v>
      </c>
      <c r="F23" s="131">
        <v>0.22</v>
      </c>
      <c r="G23" s="131">
        <v>0.78</v>
      </c>
    </row>
    <row r="24" spans="1:7" ht="14.25" x14ac:dyDescent="0.2">
      <c r="A24" s="127">
        <v>560054</v>
      </c>
      <c r="B24" s="128" t="s">
        <v>40</v>
      </c>
      <c r="C24" s="129">
        <v>5272</v>
      </c>
      <c r="D24" s="129">
        <v>16219</v>
      </c>
      <c r="E24" s="130">
        <v>21491</v>
      </c>
      <c r="F24" s="131">
        <v>0.25</v>
      </c>
      <c r="G24" s="131">
        <v>0.75</v>
      </c>
    </row>
    <row r="25" spans="1:7" ht="14.25" x14ac:dyDescent="0.2">
      <c r="A25" s="127">
        <v>560055</v>
      </c>
      <c r="B25" s="128" t="s">
        <v>41</v>
      </c>
      <c r="C25" s="129">
        <v>2753</v>
      </c>
      <c r="D25" s="129">
        <v>11416</v>
      </c>
      <c r="E25" s="130">
        <v>14169</v>
      </c>
      <c r="F25" s="131">
        <v>0.19</v>
      </c>
      <c r="G25" s="131">
        <v>0.81</v>
      </c>
    </row>
    <row r="26" spans="1:7" ht="14.25" x14ac:dyDescent="0.2">
      <c r="A26" s="127">
        <v>560056</v>
      </c>
      <c r="B26" s="128" t="s">
        <v>42</v>
      </c>
      <c r="C26" s="129">
        <v>3503</v>
      </c>
      <c r="D26" s="129">
        <v>15690</v>
      </c>
      <c r="E26" s="130">
        <v>19193</v>
      </c>
      <c r="F26" s="131">
        <v>0.18</v>
      </c>
      <c r="G26" s="131">
        <v>0.82</v>
      </c>
    </row>
    <row r="27" spans="1:7" ht="14.25" x14ac:dyDescent="0.2">
      <c r="A27" s="127">
        <v>560057</v>
      </c>
      <c r="B27" s="128" t="s">
        <v>43</v>
      </c>
      <c r="C27" s="129">
        <v>3354</v>
      </c>
      <c r="D27" s="129">
        <v>12513</v>
      </c>
      <c r="E27" s="130">
        <v>15867</v>
      </c>
      <c r="F27" s="131">
        <v>0.21</v>
      </c>
      <c r="G27" s="131">
        <v>0.79</v>
      </c>
    </row>
    <row r="28" spans="1:7" ht="14.25" x14ac:dyDescent="0.2">
      <c r="A28" s="127">
        <v>560058</v>
      </c>
      <c r="B28" s="128" t="s">
        <v>44</v>
      </c>
      <c r="C28" s="129">
        <v>9975</v>
      </c>
      <c r="D28" s="129">
        <v>35189</v>
      </c>
      <c r="E28" s="130">
        <v>45164</v>
      </c>
      <c r="F28" s="131">
        <v>0.22</v>
      </c>
      <c r="G28" s="131">
        <v>0.78</v>
      </c>
    </row>
    <row r="29" spans="1:7" ht="14.25" x14ac:dyDescent="0.2">
      <c r="A29" s="127">
        <v>560059</v>
      </c>
      <c r="B29" s="128" t="s">
        <v>45</v>
      </c>
      <c r="C29" s="129">
        <v>2718</v>
      </c>
      <c r="D29" s="129">
        <v>10974</v>
      </c>
      <c r="E29" s="130">
        <v>13692</v>
      </c>
      <c r="F29" s="131">
        <v>0.2</v>
      </c>
      <c r="G29" s="131">
        <v>0.8</v>
      </c>
    </row>
    <row r="30" spans="1:7" ht="14.25" x14ac:dyDescent="0.2">
      <c r="A30" s="127">
        <v>560060</v>
      </c>
      <c r="B30" s="128" t="s">
        <v>46</v>
      </c>
      <c r="C30" s="129">
        <v>3681</v>
      </c>
      <c r="D30" s="129">
        <v>12348</v>
      </c>
      <c r="E30" s="130">
        <v>16029</v>
      </c>
      <c r="F30" s="131">
        <v>0.23</v>
      </c>
      <c r="G30" s="131">
        <v>0.77</v>
      </c>
    </row>
    <row r="31" spans="1:7" ht="14.25" x14ac:dyDescent="0.2">
      <c r="A31" s="127">
        <v>560061</v>
      </c>
      <c r="B31" s="128" t="s">
        <v>47</v>
      </c>
      <c r="C31" s="129">
        <v>5347</v>
      </c>
      <c r="D31" s="129">
        <v>18158</v>
      </c>
      <c r="E31" s="130">
        <v>23505</v>
      </c>
      <c r="F31" s="131">
        <v>0.23</v>
      </c>
      <c r="G31" s="131">
        <v>0.77</v>
      </c>
    </row>
    <row r="32" spans="1:7" ht="14.25" x14ac:dyDescent="0.2">
      <c r="A32" s="127">
        <v>560062</v>
      </c>
      <c r="B32" s="128" t="s">
        <v>48</v>
      </c>
      <c r="C32" s="129">
        <v>3289</v>
      </c>
      <c r="D32" s="129">
        <v>13356</v>
      </c>
      <c r="E32" s="130">
        <v>16645</v>
      </c>
      <c r="F32" s="131">
        <v>0.2</v>
      </c>
      <c r="G32" s="131">
        <v>0.8</v>
      </c>
    </row>
    <row r="33" spans="1:7" ht="14.25" x14ac:dyDescent="0.2">
      <c r="A33" s="127">
        <v>560063</v>
      </c>
      <c r="B33" s="128" t="s">
        <v>49</v>
      </c>
      <c r="C33" s="129">
        <v>4195</v>
      </c>
      <c r="D33" s="129">
        <v>14172</v>
      </c>
      <c r="E33" s="130">
        <v>18367</v>
      </c>
      <c r="F33" s="131">
        <v>0.23</v>
      </c>
      <c r="G33" s="131">
        <v>0.77</v>
      </c>
    </row>
    <row r="34" spans="1:7" ht="14.25" x14ac:dyDescent="0.2">
      <c r="A34" s="127">
        <v>560064</v>
      </c>
      <c r="B34" s="128" t="s">
        <v>50</v>
      </c>
      <c r="C34" s="129">
        <v>9195</v>
      </c>
      <c r="D34" s="129">
        <v>31258</v>
      </c>
      <c r="E34" s="130">
        <v>40453</v>
      </c>
      <c r="F34" s="131">
        <v>0.23</v>
      </c>
      <c r="G34" s="131">
        <v>0.77</v>
      </c>
    </row>
    <row r="35" spans="1:7" ht="14.25" x14ac:dyDescent="0.2">
      <c r="A35" s="127">
        <v>560065</v>
      </c>
      <c r="B35" s="128" t="s">
        <v>51</v>
      </c>
      <c r="C35" s="129">
        <v>3129</v>
      </c>
      <c r="D35" s="129">
        <v>13260</v>
      </c>
      <c r="E35" s="130">
        <v>16389</v>
      </c>
      <c r="F35" s="131">
        <v>0.19</v>
      </c>
      <c r="G35" s="131">
        <v>0.81</v>
      </c>
    </row>
    <row r="36" spans="1:7" ht="14.25" x14ac:dyDescent="0.2">
      <c r="A36" s="127">
        <v>560066</v>
      </c>
      <c r="B36" s="128" t="s">
        <v>52</v>
      </c>
      <c r="C36" s="129">
        <v>2318</v>
      </c>
      <c r="D36" s="129">
        <v>9057</v>
      </c>
      <c r="E36" s="130">
        <v>11375</v>
      </c>
      <c r="F36" s="131">
        <v>0.2</v>
      </c>
      <c r="G36" s="131">
        <v>0.8</v>
      </c>
    </row>
    <row r="37" spans="1:7" ht="14.25" x14ac:dyDescent="0.2">
      <c r="A37" s="127">
        <v>560067</v>
      </c>
      <c r="B37" s="128" t="s">
        <v>53</v>
      </c>
      <c r="C37" s="129">
        <v>6962</v>
      </c>
      <c r="D37" s="129">
        <v>22059</v>
      </c>
      <c r="E37" s="130">
        <v>29021</v>
      </c>
      <c r="F37" s="131">
        <v>0.24</v>
      </c>
      <c r="G37" s="131">
        <v>0.76</v>
      </c>
    </row>
    <row r="38" spans="1:7" ht="14.25" x14ac:dyDescent="0.2">
      <c r="A38" s="127">
        <v>560068</v>
      </c>
      <c r="B38" s="128" t="s">
        <v>54</v>
      </c>
      <c r="C38" s="129">
        <v>7475</v>
      </c>
      <c r="D38" s="129">
        <v>25512</v>
      </c>
      <c r="E38" s="130">
        <v>32987</v>
      </c>
      <c r="F38" s="131">
        <v>0.23</v>
      </c>
      <c r="G38" s="131">
        <v>0.77</v>
      </c>
    </row>
    <row r="39" spans="1:7" ht="14.25" x14ac:dyDescent="0.2">
      <c r="A39" s="127">
        <v>560069</v>
      </c>
      <c r="B39" s="128" t="s">
        <v>55</v>
      </c>
      <c r="C39" s="129">
        <v>4367</v>
      </c>
      <c r="D39" s="129">
        <v>15719</v>
      </c>
      <c r="E39" s="130">
        <v>20086</v>
      </c>
      <c r="F39" s="131">
        <v>0.22</v>
      </c>
      <c r="G39" s="131">
        <v>0.78</v>
      </c>
    </row>
    <row r="40" spans="1:7" ht="14.25" x14ac:dyDescent="0.2">
      <c r="A40" s="127">
        <v>560070</v>
      </c>
      <c r="B40" s="128" t="s">
        <v>56</v>
      </c>
      <c r="C40" s="129">
        <v>18512</v>
      </c>
      <c r="D40" s="129">
        <v>57117</v>
      </c>
      <c r="E40" s="130">
        <v>75629</v>
      </c>
      <c r="F40" s="131">
        <v>0.24</v>
      </c>
      <c r="G40" s="131">
        <v>0.76</v>
      </c>
    </row>
    <row r="41" spans="1:7" ht="14.25" x14ac:dyDescent="0.2">
      <c r="A41" s="127">
        <v>560071</v>
      </c>
      <c r="B41" s="128" t="s">
        <v>57</v>
      </c>
      <c r="C41" s="129">
        <v>5990</v>
      </c>
      <c r="D41" s="129">
        <v>18132</v>
      </c>
      <c r="E41" s="130">
        <v>24122</v>
      </c>
      <c r="F41" s="131">
        <v>0.25</v>
      </c>
      <c r="G41" s="131">
        <v>0.75</v>
      </c>
    </row>
    <row r="42" spans="1:7" ht="14.25" x14ac:dyDescent="0.2">
      <c r="A42" s="127">
        <v>560072</v>
      </c>
      <c r="B42" s="128" t="s">
        <v>58</v>
      </c>
      <c r="C42" s="129">
        <v>5380</v>
      </c>
      <c r="D42" s="129">
        <v>19782</v>
      </c>
      <c r="E42" s="130">
        <v>25162</v>
      </c>
      <c r="F42" s="131">
        <v>0.21</v>
      </c>
      <c r="G42" s="131">
        <v>0.79</v>
      </c>
    </row>
    <row r="43" spans="1:7" ht="14.25" x14ac:dyDescent="0.2">
      <c r="A43" s="127">
        <v>560073</v>
      </c>
      <c r="B43" s="128" t="s">
        <v>59</v>
      </c>
      <c r="C43" s="129">
        <v>2273</v>
      </c>
      <c r="D43" s="129">
        <v>11050</v>
      </c>
      <c r="E43" s="130">
        <v>13323</v>
      </c>
      <c r="F43" s="131">
        <v>0.17</v>
      </c>
      <c r="G43" s="131">
        <v>0.83</v>
      </c>
    </row>
    <row r="44" spans="1:7" ht="14.25" x14ac:dyDescent="0.2">
      <c r="A44" s="127">
        <v>560074</v>
      </c>
      <c r="B44" s="128" t="s">
        <v>60</v>
      </c>
      <c r="C44" s="129">
        <v>5546</v>
      </c>
      <c r="D44" s="129">
        <v>17488</v>
      </c>
      <c r="E44" s="130">
        <v>23034</v>
      </c>
      <c r="F44" s="131">
        <v>0.24</v>
      </c>
      <c r="G44" s="131">
        <v>0.76</v>
      </c>
    </row>
    <row r="45" spans="1:7" ht="14.25" x14ac:dyDescent="0.2">
      <c r="A45" s="127">
        <v>560075</v>
      </c>
      <c r="B45" s="128" t="s">
        <v>61</v>
      </c>
      <c r="C45" s="129">
        <v>9018</v>
      </c>
      <c r="D45" s="129">
        <v>29948</v>
      </c>
      <c r="E45" s="130">
        <v>38966</v>
      </c>
      <c r="F45" s="131">
        <v>0.23</v>
      </c>
      <c r="G45" s="131">
        <v>0.77</v>
      </c>
    </row>
    <row r="46" spans="1:7" ht="14.25" x14ac:dyDescent="0.2">
      <c r="A46" s="127">
        <v>560076</v>
      </c>
      <c r="B46" s="128" t="s">
        <v>62</v>
      </c>
      <c r="C46" s="129">
        <v>2512</v>
      </c>
      <c r="D46" s="129">
        <v>9129</v>
      </c>
      <c r="E46" s="130">
        <v>11641</v>
      </c>
      <c r="F46" s="131">
        <v>0.22</v>
      </c>
      <c r="G46" s="131">
        <v>0.78</v>
      </c>
    </row>
    <row r="47" spans="1:7" ht="14.25" x14ac:dyDescent="0.2">
      <c r="A47" s="127">
        <v>560077</v>
      </c>
      <c r="B47" s="128" t="s">
        <v>63</v>
      </c>
      <c r="C47" s="129">
        <v>2216</v>
      </c>
      <c r="D47" s="129">
        <v>10874</v>
      </c>
      <c r="E47" s="130">
        <v>13090</v>
      </c>
      <c r="F47" s="131">
        <v>0.17</v>
      </c>
      <c r="G47" s="131">
        <v>0.83</v>
      </c>
    </row>
    <row r="48" spans="1:7" ht="14.25" x14ac:dyDescent="0.2">
      <c r="A48" s="127">
        <v>560078</v>
      </c>
      <c r="B48" s="128" t="s">
        <v>64</v>
      </c>
      <c r="C48" s="129">
        <v>11308</v>
      </c>
      <c r="D48" s="129">
        <v>34300</v>
      </c>
      <c r="E48" s="130">
        <v>45608</v>
      </c>
      <c r="F48" s="131">
        <v>0.25</v>
      </c>
      <c r="G48" s="131">
        <v>0.75</v>
      </c>
    </row>
    <row r="49" spans="1:7" ht="14.25" x14ac:dyDescent="0.2">
      <c r="A49" s="127">
        <v>560079</v>
      </c>
      <c r="B49" s="128" t="s">
        <v>65</v>
      </c>
      <c r="C49" s="129">
        <v>9701</v>
      </c>
      <c r="D49" s="129">
        <v>33434</v>
      </c>
      <c r="E49" s="130">
        <v>43135</v>
      </c>
      <c r="F49" s="131">
        <v>0.22</v>
      </c>
      <c r="G49" s="131">
        <v>0.78</v>
      </c>
    </row>
    <row r="50" spans="1:7" ht="14.25" x14ac:dyDescent="0.2">
      <c r="A50" s="127">
        <v>560080</v>
      </c>
      <c r="B50" s="128" t="s">
        <v>66</v>
      </c>
      <c r="C50" s="129">
        <v>5242</v>
      </c>
      <c r="D50" s="129">
        <v>17599</v>
      </c>
      <c r="E50" s="130">
        <v>22841</v>
      </c>
      <c r="F50" s="131">
        <v>0.23</v>
      </c>
      <c r="G50" s="131">
        <v>0.77</v>
      </c>
    </row>
    <row r="51" spans="1:7" ht="14.25" x14ac:dyDescent="0.2">
      <c r="A51" s="127">
        <v>560081</v>
      </c>
      <c r="B51" s="128" t="s">
        <v>67</v>
      </c>
      <c r="C51" s="129">
        <v>6538</v>
      </c>
      <c r="D51" s="129">
        <v>20041</v>
      </c>
      <c r="E51" s="130">
        <v>26579</v>
      </c>
      <c r="F51" s="131">
        <v>0.25</v>
      </c>
      <c r="G51" s="131">
        <v>0.75</v>
      </c>
    </row>
    <row r="52" spans="1:7" ht="14.25" x14ac:dyDescent="0.2">
      <c r="A52" s="127">
        <v>560082</v>
      </c>
      <c r="B52" s="128" t="s">
        <v>68</v>
      </c>
      <c r="C52" s="129">
        <v>3926</v>
      </c>
      <c r="D52" s="129">
        <v>15670</v>
      </c>
      <c r="E52" s="130">
        <v>19596</v>
      </c>
      <c r="F52" s="131">
        <v>0.2</v>
      </c>
      <c r="G52" s="131">
        <v>0.8</v>
      </c>
    </row>
    <row r="53" spans="1:7" ht="14.25" x14ac:dyDescent="0.2">
      <c r="A53" s="127">
        <v>560083</v>
      </c>
      <c r="B53" s="128" t="s">
        <v>69</v>
      </c>
      <c r="C53" s="129">
        <v>3328</v>
      </c>
      <c r="D53" s="129">
        <v>14232</v>
      </c>
      <c r="E53" s="130">
        <v>17560</v>
      </c>
      <c r="F53" s="131">
        <v>0.19</v>
      </c>
      <c r="G53" s="131">
        <v>0.81</v>
      </c>
    </row>
    <row r="54" spans="1:7" ht="14.25" x14ac:dyDescent="0.2">
      <c r="A54" s="127">
        <v>560084</v>
      </c>
      <c r="B54" s="128" t="s">
        <v>70</v>
      </c>
      <c r="C54" s="129">
        <v>7391</v>
      </c>
      <c r="D54" s="129">
        <v>21216</v>
      </c>
      <c r="E54" s="130">
        <v>28607</v>
      </c>
      <c r="F54" s="131">
        <v>0.26</v>
      </c>
      <c r="G54" s="131">
        <v>0.74</v>
      </c>
    </row>
    <row r="55" spans="1:7" ht="25.5" x14ac:dyDescent="0.2">
      <c r="A55" s="127">
        <v>560085</v>
      </c>
      <c r="B55" s="128" t="s">
        <v>71</v>
      </c>
      <c r="C55" s="129">
        <v>480</v>
      </c>
      <c r="D55" s="129">
        <v>9693</v>
      </c>
      <c r="E55" s="130">
        <v>10173</v>
      </c>
      <c r="F55" s="131">
        <v>0.05</v>
      </c>
      <c r="G55" s="131">
        <v>0.95</v>
      </c>
    </row>
    <row r="56" spans="1:7" ht="25.5" x14ac:dyDescent="0.2">
      <c r="A56" s="127">
        <v>560086</v>
      </c>
      <c r="B56" s="128" t="s">
        <v>72</v>
      </c>
      <c r="C56" s="129">
        <v>689</v>
      </c>
      <c r="D56" s="129">
        <v>18248</v>
      </c>
      <c r="E56" s="130">
        <v>18937</v>
      </c>
      <c r="F56" s="131">
        <v>0.04</v>
      </c>
      <c r="G56" s="131">
        <v>0.96</v>
      </c>
    </row>
    <row r="57" spans="1:7" ht="14.25" x14ac:dyDescent="0.2">
      <c r="A57" s="127">
        <v>560087</v>
      </c>
      <c r="B57" s="128" t="s">
        <v>73</v>
      </c>
      <c r="C57" s="129">
        <v>1</v>
      </c>
      <c r="D57" s="129">
        <v>23714</v>
      </c>
      <c r="E57" s="130">
        <v>23715</v>
      </c>
      <c r="F57" s="131">
        <v>0</v>
      </c>
      <c r="G57" s="131">
        <v>1</v>
      </c>
    </row>
    <row r="58" spans="1:7" ht="25.5" x14ac:dyDescent="0.2">
      <c r="A58" s="127">
        <v>560088</v>
      </c>
      <c r="B58" s="128" t="s">
        <v>74</v>
      </c>
      <c r="C58" s="129">
        <v>0</v>
      </c>
      <c r="D58" s="129">
        <v>5569</v>
      </c>
      <c r="E58" s="130">
        <v>5569</v>
      </c>
      <c r="F58" s="131">
        <v>0</v>
      </c>
      <c r="G58" s="131">
        <v>1</v>
      </c>
    </row>
    <row r="59" spans="1:7" ht="25.5" x14ac:dyDescent="0.2">
      <c r="A59" s="127">
        <v>560089</v>
      </c>
      <c r="B59" s="128" t="s">
        <v>75</v>
      </c>
      <c r="C59" s="129">
        <v>0</v>
      </c>
      <c r="D59" s="129">
        <v>3730</v>
      </c>
      <c r="E59" s="130">
        <v>3730</v>
      </c>
      <c r="F59" s="131">
        <v>0</v>
      </c>
      <c r="G59" s="131">
        <v>1</v>
      </c>
    </row>
    <row r="60" spans="1:7" ht="25.5" x14ac:dyDescent="0.2">
      <c r="A60" s="127">
        <v>560096</v>
      </c>
      <c r="B60" s="128" t="s">
        <v>76</v>
      </c>
      <c r="C60" s="129">
        <v>35</v>
      </c>
      <c r="D60" s="129">
        <v>506</v>
      </c>
      <c r="E60" s="130">
        <v>541</v>
      </c>
      <c r="F60" s="131">
        <v>0.06</v>
      </c>
      <c r="G60" s="131">
        <v>0.94</v>
      </c>
    </row>
    <row r="61" spans="1:7" ht="14.25" x14ac:dyDescent="0.2">
      <c r="A61" s="127">
        <v>560098</v>
      </c>
      <c r="B61" s="128" t="s">
        <v>77</v>
      </c>
      <c r="C61" s="129">
        <v>0</v>
      </c>
      <c r="D61" s="129">
        <v>6030</v>
      </c>
      <c r="E61" s="130">
        <v>6030</v>
      </c>
      <c r="F61" s="131">
        <v>0</v>
      </c>
      <c r="G61" s="131">
        <v>1</v>
      </c>
    </row>
    <row r="62" spans="1:7" ht="25.5" x14ac:dyDescent="0.2">
      <c r="A62" s="127">
        <v>560099</v>
      </c>
      <c r="B62" s="128" t="s">
        <v>78</v>
      </c>
      <c r="C62" s="129">
        <v>159</v>
      </c>
      <c r="D62" s="129">
        <v>2371</v>
      </c>
      <c r="E62" s="130">
        <v>2530</v>
      </c>
      <c r="F62" s="131">
        <v>0.06</v>
      </c>
      <c r="G62" s="131">
        <v>0.94</v>
      </c>
    </row>
    <row r="63" spans="1:7" ht="38.25" x14ac:dyDescent="0.2">
      <c r="A63" s="127">
        <v>560206</v>
      </c>
      <c r="B63" s="128" t="s">
        <v>32</v>
      </c>
      <c r="C63" s="129">
        <v>86</v>
      </c>
      <c r="D63" s="129">
        <v>74989</v>
      </c>
      <c r="E63" s="130">
        <v>75075</v>
      </c>
      <c r="F63" s="131">
        <v>0</v>
      </c>
      <c r="G63" s="131">
        <v>1</v>
      </c>
    </row>
    <row r="64" spans="1:7" ht="38.25" x14ac:dyDescent="0.2">
      <c r="A64" s="127">
        <v>560214</v>
      </c>
      <c r="B64" s="128" t="s">
        <v>37</v>
      </c>
      <c r="C64" s="129">
        <v>26359</v>
      </c>
      <c r="D64" s="129">
        <v>82881</v>
      </c>
      <c r="E64" s="130">
        <v>109240</v>
      </c>
      <c r="F64" s="131">
        <v>0.24</v>
      </c>
      <c r="G64" s="131">
        <v>0.76</v>
      </c>
    </row>
    <row r="65" spans="1:7" s="86" customFormat="1" ht="14.25" x14ac:dyDescent="0.2">
      <c r="A65" s="115"/>
      <c r="B65" s="132" t="s">
        <v>95</v>
      </c>
      <c r="C65" s="133">
        <v>429699</v>
      </c>
      <c r="D65" s="133">
        <v>1496137</v>
      </c>
      <c r="E65" s="133">
        <v>1925836</v>
      </c>
      <c r="F65" s="134">
        <v>0.22309999999999999</v>
      </c>
      <c r="G65" s="134">
        <v>0.77690000000000003</v>
      </c>
    </row>
  </sheetData>
  <mergeCells count="2">
    <mergeCell ref="E1:G1"/>
    <mergeCell ref="A2:G3"/>
  </mergeCells>
  <pageMargins left="0.7" right="0.7" top="0.75" bottom="0.75" header="0.3" footer="0.3"/>
  <pageSetup paperSize="9" scale="81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124" zoomScaleNormal="100" zoomScaleSheetLayoutView="124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I8" sqref="I8"/>
    </sheetView>
  </sheetViews>
  <sheetFormatPr defaultRowHeight="11.25" x14ac:dyDescent="0.2"/>
  <cols>
    <col min="2" max="2" width="40.33203125" customWidth="1"/>
    <col min="3" max="3" width="15.5" customWidth="1"/>
    <col min="4" max="4" width="18.6640625" customWidth="1"/>
    <col min="5" max="5" width="27.1640625" customWidth="1"/>
    <col min="6" max="6" width="20.83203125" customWidth="1"/>
    <col min="7" max="7" width="14.5" customWidth="1"/>
  </cols>
  <sheetData>
    <row r="1" spans="1:8" ht="25.5" customHeight="1" x14ac:dyDescent="0.2">
      <c r="A1" s="100"/>
      <c r="B1" s="86"/>
      <c r="C1" s="86"/>
      <c r="D1" s="86"/>
      <c r="E1" s="252" t="s">
        <v>254</v>
      </c>
      <c r="F1" s="252"/>
      <c r="G1" s="252"/>
      <c r="H1" s="33"/>
    </row>
    <row r="2" spans="1:8" ht="43.5" customHeight="1" x14ac:dyDescent="0.25">
      <c r="A2" s="340" t="s">
        <v>467</v>
      </c>
      <c r="B2" s="340"/>
      <c r="C2" s="340"/>
      <c r="D2" s="340"/>
      <c r="E2" s="340"/>
      <c r="F2" s="340"/>
      <c r="G2" s="340"/>
    </row>
    <row r="3" spans="1:8" ht="29.25" customHeight="1" x14ac:dyDescent="0.2">
      <c r="A3" s="341" t="s">
        <v>150</v>
      </c>
      <c r="B3" s="341"/>
      <c r="C3" s="341"/>
      <c r="D3" s="341"/>
      <c r="E3" s="341"/>
      <c r="F3" s="341"/>
      <c r="G3" s="341"/>
    </row>
    <row r="4" spans="1:8" s="168" customFormat="1" ht="96.75" customHeight="1" x14ac:dyDescent="0.2">
      <c r="A4" s="342" t="s">
        <v>109</v>
      </c>
      <c r="B4" s="342" t="s">
        <v>110</v>
      </c>
      <c r="C4" s="163" t="s">
        <v>151</v>
      </c>
      <c r="D4" s="164" t="s">
        <v>152</v>
      </c>
      <c r="E4" s="165" t="s">
        <v>153</v>
      </c>
      <c r="F4" s="166" t="s">
        <v>154</v>
      </c>
      <c r="G4" s="167" t="s">
        <v>115</v>
      </c>
    </row>
    <row r="5" spans="1:8" ht="13.5" customHeight="1" x14ac:dyDescent="0.2">
      <c r="A5" s="343"/>
      <c r="B5" s="343"/>
      <c r="C5" s="62" t="s">
        <v>118</v>
      </c>
      <c r="D5" s="62" t="s">
        <v>118</v>
      </c>
      <c r="E5" s="62" t="s">
        <v>118</v>
      </c>
      <c r="F5" s="62" t="s">
        <v>118</v>
      </c>
      <c r="G5" s="62" t="s">
        <v>118</v>
      </c>
    </row>
    <row r="6" spans="1:8" ht="12.75" x14ac:dyDescent="0.2">
      <c r="A6" s="67">
        <v>560002</v>
      </c>
      <c r="B6" s="68" t="s">
        <v>9</v>
      </c>
      <c r="C6" s="70">
        <v>13</v>
      </c>
      <c r="D6" s="70">
        <v>55</v>
      </c>
      <c r="E6" s="93">
        <v>0.2364</v>
      </c>
      <c r="F6" s="72">
        <v>0.53</v>
      </c>
      <c r="G6" s="73">
        <v>0.53</v>
      </c>
    </row>
    <row r="7" spans="1:8" ht="25.5" x14ac:dyDescent="0.2">
      <c r="A7" s="67">
        <v>560014</v>
      </c>
      <c r="B7" s="68" t="s">
        <v>20</v>
      </c>
      <c r="C7" s="70">
        <v>1</v>
      </c>
      <c r="D7" s="70">
        <v>2</v>
      </c>
      <c r="E7" s="93">
        <v>0.5</v>
      </c>
      <c r="F7" s="72">
        <v>1.21</v>
      </c>
      <c r="G7" s="73">
        <v>1.2</v>
      </c>
    </row>
    <row r="8" spans="1:8" ht="12.75" x14ac:dyDescent="0.2">
      <c r="A8" s="67">
        <v>560017</v>
      </c>
      <c r="B8" s="68" t="s">
        <v>21</v>
      </c>
      <c r="C8" s="70">
        <v>35</v>
      </c>
      <c r="D8" s="70">
        <v>169</v>
      </c>
      <c r="E8" s="93">
        <v>0.20710000000000001</v>
      </c>
      <c r="F8" s="72">
        <v>0.46</v>
      </c>
      <c r="G8" s="73">
        <v>0.46</v>
      </c>
    </row>
    <row r="9" spans="1:8" ht="12.75" x14ac:dyDescent="0.2">
      <c r="A9" s="67">
        <v>560019</v>
      </c>
      <c r="B9" s="68" t="s">
        <v>22</v>
      </c>
      <c r="C9" s="70">
        <v>95</v>
      </c>
      <c r="D9" s="70">
        <v>213</v>
      </c>
      <c r="E9" s="93">
        <v>0.44600000000000001</v>
      </c>
      <c r="F9" s="72">
        <v>1.07</v>
      </c>
      <c r="G9" s="73">
        <v>1.03</v>
      </c>
    </row>
    <row r="10" spans="1:8" ht="12.75" x14ac:dyDescent="0.2">
      <c r="A10" s="67">
        <v>560021</v>
      </c>
      <c r="B10" s="68" t="s">
        <v>23</v>
      </c>
      <c r="C10" s="70">
        <v>56</v>
      </c>
      <c r="D10" s="70">
        <v>183</v>
      </c>
      <c r="E10" s="93">
        <v>0.30599999999999999</v>
      </c>
      <c r="F10" s="72">
        <v>0.71</v>
      </c>
      <c r="G10" s="73">
        <v>0.43</v>
      </c>
    </row>
    <row r="11" spans="1:8" ht="12.75" x14ac:dyDescent="0.2">
      <c r="A11" s="67">
        <v>560022</v>
      </c>
      <c r="B11" s="68" t="s">
        <v>24</v>
      </c>
      <c r="C11" s="70">
        <v>48</v>
      </c>
      <c r="D11" s="70">
        <v>216</v>
      </c>
      <c r="E11" s="93">
        <v>0.22220000000000001</v>
      </c>
      <c r="F11" s="72">
        <v>0.49</v>
      </c>
      <c r="G11" s="73">
        <v>0.36</v>
      </c>
    </row>
    <row r="12" spans="1:8" ht="12.75" x14ac:dyDescent="0.2">
      <c r="A12" s="67">
        <v>560024</v>
      </c>
      <c r="B12" s="68" t="s">
        <v>25</v>
      </c>
      <c r="C12" s="70">
        <v>0</v>
      </c>
      <c r="D12" s="70">
        <v>0</v>
      </c>
      <c r="E12" s="93">
        <v>0</v>
      </c>
      <c r="F12" s="72">
        <v>0</v>
      </c>
      <c r="G12" s="73">
        <v>0</v>
      </c>
    </row>
    <row r="13" spans="1:8" ht="25.5" x14ac:dyDescent="0.2">
      <c r="A13" s="67">
        <v>560026</v>
      </c>
      <c r="B13" s="68" t="s">
        <v>26</v>
      </c>
      <c r="C13" s="70">
        <v>81</v>
      </c>
      <c r="D13" s="70">
        <v>248</v>
      </c>
      <c r="E13" s="93">
        <v>0.3266</v>
      </c>
      <c r="F13" s="72">
        <v>0.76</v>
      </c>
      <c r="G13" s="73">
        <v>0.63</v>
      </c>
    </row>
    <row r="14" spans="1:8" ht="12.75" x14ac:dyDescent="0.2">
      <c r="A14" s="67">
        <v>560032</v>
      </c>
      <c r="B14" s="68" t="s">
        <v>28</v>
      </c>
      <c r="C14" s="70">
        <v>22</v>
      </c>
      <c r="D14" s="70">
        <v>66</v>
      </c>
      <c r="E14" s="93">
        <v>0.33329999999999999</v>
      </c>
      <c r="F14" s="72">
        <v>0.78</v>
      </c>
      <c r="G14" s="73">
        <v>0.78</v>
      </c>
    </row>
    <row r="15" spans="1:8" ht="12.75" x14ac:dyDescent="0.2">
      <c r="A15" s="67">
        <v>560033</v>
      </c>
      <c r="B15" s="68" t="s">
        <v>29</v>
      </c>
      <c r="C15" s="70">
        <v>37</v>
      </c>
      <c r="D15" s="70">
        <v>106</v>
      </c>
      <c r="E15" s="93">
        <v>0.34910000000000002</v>
      </c>
      <c r="F15" s="72">
        <v>0.82</v>
      </c>
      <c r="G15" s="73">
        <v>0.82</v>
      </c>
    </row>
    <row r="16" spans="1:8" ht="12.75" x14ac:dyDescent="0.2">
      <c r="A16" s="67">
        <v>560034</v>
      </c>
      <c r="B16" s="68" t="s">
        <v>30</v>
      </c>
      <c r="C16" s="70">
        <v>19</v>
      </c>
      <c r="D16" s="70">
        <v>107</v>
      </c>
      <c r="E16" s="93">
        <v>0.17760000000000001</v>
      </c>
      <c r="F16" s="72">
        <v>0.38</v>
      </c>
      <c r="G16" s="73">
        <v>0.38</v>
      </c>
    </row>
    <row r="17" spans="1:7" ht="12.75" x14ac:dyDescent="0.2">
      <c r="A17" s="67">
        <v>560035</v>
      </c>
      <c r="B17" s="68" t="s">
        <v>31</v>
      </c>
      <c r="C17" s="70">
        <v>0</v>
      </c>
      <c r="D17" s="70">
        <v>0</v>
      </c>
      <c r="E17" s="93">
        <v>0</v>
      </c>
      <c r="F17" s="72">
        <v>0</v>
      </c>
      <c r="G17" s="73">
        <v>0</v>
      </c>
    </row>
    <row r="18" spans="1:7" ht="12.75" x14ac:dyDescent="0.2">
      <c r="A18" s="67">
        <v>560036</v>
      </c>
      <c r="B18" s="68" t="s">
        <v>27</v>
      </c>
      <c r="C18" s="70">
        <v>35</v>
      </c>
      <c r="D18" s="70">
        <v>135</v>
      </c>
      <c r="E18" s="93">
        <v>0.25929999999999997</v>
      </c>
      <c r="F18" s="72">
        <v>0.59</v>
      </c>
      <c r="G18" s="73">
        <v>0.48</v>
      </c>
    </row>
    <row r="19" spans="1:7" ht="12.75" x14ac:dyDescent="0.2">
      <c r="A19" s="67">
        <v>560041</v>
      </c>
      <c r="B19" s="68" t="s">
        <v>33</v>
      </c>
      <c r="C19" s="70">
        <v>0</v>
      </c>
      <c r="D19" s="70">
        <v>0</v>
      </c>
      <c r="E19" s="93">
        <v>0</v>
      </c>
      <c r="F19" s="72">
        <v>0</v>
      </c>
      <c r="G19" s="73">
        <v>0</v>
      </c>
    </row>
    <row r="20" spans="1:7" ht="12.75" x14ac:dyDescent="0.2">
      <c r="A20" s="67">
        <v>560043</v>
      </c>
      <c r="B20" s="68" t="s">
        <v>34</v>
      </c>
      <c r="C20" s="70">
        <v>16</v>
      </c>
      <c r="D20" s="70">
        <v>62</v>
      </c>
      <c r="E20" s="93">
        <v>0.2581</v>
      </c>
      <c r="F20" s="72">
        <v>0.59</v>
      </c>
      <c r="G20" s="73">
        <v>0.47</v>
      </c>
    </row>
    <row r="21" spans="1:7" ht="12.75" x14ac:dyDescent="0.2">
      <c r="A21" s="67">
        <v>560045</v>
      </c>
      <c r="B21" s="68" t="s">
        <v>35</v>
      </c>
      <c r="C21" s="70">
        <v>19</v>
      </c>
      <c r="D21" s="70">
        <v>98</v>
      </c>
      <c r="E21" s="93">
        <v>0.19389999999999999</v>
      </c>
      <c r="F21" s="72">
        <v>0.42</v>
      </c>
      <c r="G21" s="73">
        <v>0.32</v>
      </c>
    </row>
    <row r="22" spans="1:7" ht="12.75" x14ac:dyDescent="0.2">
      <c r="A22" s="67">
        <v>560047</v>
      </c>
      <c r="B22" s="68" t="s">
        <v>36</v>
      </c>
      <c r="C22" s="70">
        <v>23</v>
      </c>
      <c r="D22" s="70">
        <v>125</v>
      </c>
      <c r="E22" s="93">
        <v>0.184</v>
      </c>
      <c r="F22" s="72">
        <v>0.4</v>
      </c>
      <c r="G22" s="73">
        <v>0.31</v>
      </c>
    </row>
    <row r="23" spans="1:7" ht="12.75" x14ac:dyDescent="0.2">
      <c r="A23" s="67">
        <v>560052</v>
      </c>
      <c r="B23" s="68" t="s">
        <v>38</v>
      </c>
      <c r="C23" s="70">
        <v>8</v>
      </c>
      <c r="D23" s="70">
        <v>102</v>
      </c>
      <c r="E23" s="93">
        <v>7.8399999999999997E-2</v>
      </c>
      <c r="F23" s="72">
        <v>0.12</v>
      </c>
      <c r="G23" s="73">
        <v>0.09</v>
      </c>
    </row>
    <row r="24" spans="1:7" ht="12.75" x14ac:dyDescent="0.2">
      <c r="A24" s="67">
        <v>560053</v>
      </c>
      <c r="B24" s="68" t="s">
        <v>39</v>
      </c>
      <c r="C24" s="70">
        <v>11</v>
      </c>
      <c r="D24" s="70">
        <v>51</v>
      </c>
      <c r="E24" s="93">
        <v>0.2157</v>
      </c>
      <c r="F24" s="72">
        <v>0.48</v>
      </c>
      <c r="G24" s="73">
        <v>0.37</v>
      </c>
    </row>
    <row r="25" spans="1:7" ht="12.75" x14ac:dyDescent="0.2">
      <c r="A25" s="67">
        <v>560054</v>
      </c>
      <c r="B25" s="68" t="s">
        <v>40</v>
      </c>
      <c r="C25" s="70">
        <v>11</v>
      </c>
      <c r="D25" s="70">
        <v>49</v>
      </c>
      <c r="E25" s="93">
        <v>0.22450000000000001</v>
      </c>
      <c r="F25" s="72">
        <v>0.5</v>
      </c>
      <c r="G25" s="73">
        <v>0.38</v>
      </c>
    </row>
    <row r="26" spans="1:7" ht="12.75" x14ac:dyDescent="0.2">
      <c r="A26" s="67">
        <v>560055</v>
      </c>
      <c r="B26" s="68" t="s">
        <v>41</v>
      </c>
      <c r="C26" s="70">
        <v>5</v>
      </c>
      <c r="D26" s="70">
        <v>42</v>
      </c>
      <c r="E26" s="93">
        <v>0.11899999999999999</v>
      </c>
      <c r="F26" s="72">
        <v>0.23</v>
      </c>
      <c r="G26" s="73">
        <v>0.19</v>
      </c>
    </row>
    <row r="27" spans="1:7" ht="12.75" x14ac:dyDescent="0.2">
      <c r="A27" s="67">
        <v>560056</v>
      </c>
      <c r="B27" s="68" t="s">
        <v>42</v>
      </c>
      <c r="C27" s="70">
        <v>6</v>
      </c>
      <c r="D27" s="70">
        <v>63</v>
      </c>
      <c r="E27" s="93">
        <v>9.5200000000000007E-2</v>
      </c>
      <c r="F27" s="72">
        <v>0.17</v>
      </c>
      <c r="G27" s="73">
        <v>0.14000000000000001</v>
      </c>
    </row>
    <row r="28" spans="1:7" ht="12.75" x14ac:dyDescent="0.2">
      <c r="A28" s="67">
        <v>560057</v>
      </c>
      <c r="B28" s="68" t="s">
        <v>43</v>
      </c>
      <c r="C28" s="70">
        <v>17</v>
      </c>
      <c r="D28" s="70">
        <v>48</v>
      </c>
      <c r="E28" s="93">
        <v>0.35420000000000001</v>
      </c>
      <c r="F28" s="72">
        <v>0.84</v>
      </c>
      <c r="G28" s="73">
        <v>0.66</v>
      </c>
    </row>
    <row r="29" spans="1:7" ht="12.75" x14ac:dyDescent="0.2">
      <c r="A29" s="67">
        <v>560058</v>
      </c>
      <c r="B29" s="68" t="s">
        <v>44</v>
      </c>
      <c r="C29" s="70">
        <v>4</v>
      </c>
      <c r="D29" s="70">
        <v>132</v>
      </c>
      <c r="E29" s="93">
        <v>3.0300000000000001E-2</v>
      </c>
      <c r="F29" s="72">
        <v>0</v>
      </c>
      <c r="G29" s="73">
        <v>0</v>
      </c>
    </row>
    <row r="30" spans="1:7" ht="12.75" x14ac:dyDescent="0.2">
      <c r="A30" s="67">
        <v>560059</v>
      </c>
      <c r="B30" s="68" t="s">
        <v>45</v>
      </c>
      <c r="C30" s="70">
        <v>18</v>
      </c>
      <c r="D30" s="70">
        <v>48</v>
      </c>
      <c r="E30" s="93">
        <v>0.375</v>
      </c>
      <c r="F30" s="72">
        <v>0.89</v>
      </c>
      <c r="G30" s="73">
        <v>0.71</v>
      </c>
    </row>
    <row r="31" spans="1:7" ht="12.75" x14ac:dyDescent="0.2">
      <c r="A31" s="67">
        <v>560060</v>
      </c>
      <c r="B31" s="68" t="s">
        <v>46</v>
      </c>
      <c r="C31" s="70">
        <v>7</v>
      </c>
      <c r="D31" s="70">
        <v>20</v>
      </c>
      <c r="E31" s="93">
        <v>0.35</v>
      </c>
      <c r="F31" s="72">
        <v>0.82</v>
      </c>
      <c r="G31" s="73">
        <v>0.63</v>
      </c>
    </row>
    <row r="32" spans="1:7" ht="12.75" x14ac:dyDescent="0.2">
      <c r="A32" s="67">
        <v>560061</v>
      </c>
      <c r="B32" s="68" t="s">
        <v>47</v>
      </c>
      <c r="C32" s="70">
        <v>5</v>
      </c>
      <c r="D32" s="70">
        <v>48</v>
      </c>
      <c r="E32" s="93">
        <v>0.1042</v>
      </c>
      <c r="F32" s="72">
        <v>0.19</v>
      </c>
      <c r="G32" s="73">
        <v>0.15</v>
      </c>
    </row>
    <row r="33" spans="1:7" ht="12.75" x14ac:dyDescent="0.2">
      <c r="A33" s="67">
        <v>560062</v>
      </c>
      <c r="B33" s="68" t="s">
        <v>48</v>
      </c>
      <c r="C33" s="70">
        <v>3</v>
      </c>
      <c r="D33" s="70">
        <v>37</v>
      </c>
      <c r="E33" s="93">
        <v>8.1100000000000005E-2</v>
      </c>
      <c r="F33" s="72">
        <v>0.13</v>
      </c>
      <c r="G33" s="73">
        <v>0.1</v>
      </c>
    </row>
    <row r="34" spans="1:7" ht="12.75" x14ac:dyDescent="0.2">
      <c r="A34" s="67">
        <v>560063</v>
      </c>
      <c r="B34" s="68" t="s">
        <v>49</v>
      </c>
      <c r="C34" s="70">
        <v>4</v>
      </c>
      <c r="D34" s="70">
        <v>35</v>
      </c>
      <c r="E34" s="93">
        <v>0.1143</v>
      </c>
      <c r="F34" s="72">
        <v>0.22</v>
      </c>
      <c r="G34" s="73">
        <v>0.17</v>
      </c>
    </row>
    <row r="35" spans="1:7" ht="12.75" x14ac:dyDescent="0.2">
      <c r="A35" s="67">
        <v>560064</v>
      </c>
      <c r="B35" s="68" t="s">
        <v>50</v>
      </c>
      <c r="C35" s="70">
        <v>29</v>
      </c>
      <c r="D35" s="70">
        <v>78</v>
      </c>
      <c r="E35" s="93">
        <v>0.37180000000000002</v>
      </c>
      <c r="F35" s="72">
        <v>0.88</v>
      </c>
      <c r="G35" s="73">
        <v>0.68</v>
      </c>
    </row>
    <row r="36" spans="1:7" ht="12.75" x14ac:dyDescent="0.2">
      <c r="A36" s="67">
        <v>560065</v>
      </c>
      <c r="B36" s="68" t="s">
        <v>51</v>
      </c>
      <c r="C36" s="70">
        <v>13</v>
      </c>
      <c r="D36" s="70">
        <v>34</v>
      </c>
      <c r="E36" s="93">
        <v>0.38240000000000002</v>
      </c>
      <c r="F36" s="72">
        <v>0.91</v>
      </c>
      <c r="G36" s="73">
        <v>0.74</v>
      </c>
    </row>
    <row r="37" spans="1:7" ht="12.75" x14ac:dyDescent="0.2">
      <c r="A37" s="67">
        <v>560066</v>
      </c>
      <c r="B37" s="68" t="s">
        <v>52</v>
      </c>
      <c r="C37" s="70">
        <v>6</v>
      </c>
      <c r="D37" s="70">
        <v>26</v>
      </c>
      <c r="E37" s="93">
        <v>0.23080000000000001</v>
      </c>
      <c r="F37" s="72">
        <v>0.52</v>
      </c>
      <c r="G37" s="73">
        <v>0.42</v>
      </c>
    </row>
    <row r="38" spans="1:7" ht="12.75" x14ac:dyDescent="0.2">
      <c r="A38" s="67">
        <v>560067</v>
      </c>
      <c r="B38" s="68" t="s">
        <v>53</v>
      </c>
      <c r="C38" s="70">
        <v>12</v>
      </c>
      <c r="D38" s="70">
        <v>72</v>
      </c>
      <c r="E38" s="93">
        <v>0.16669999999999999</v>
      </c>
      <c r="F38" s="72">
        <v>0.35</v>
      </c>
      <c r="G38" s="73">
        <v>0.27</v>
      </c>
    </row>
    <row r="39" spans="1:7" ht="12.75" x14ac:dyDescent="0.2">
      <c r="A39" s="67">
        <v>560068</v>
      </c>
      <c r="B39" s="68" t="s">
        <v>54</v>
      </c>
      <c r="C39" s="70">
        <v>22</v>
      </c>
      <c r="D39" s="70">
        <v>85</v>
      </c>
      <c r="E39" s="93">
        <v>0.25879999999999997</v>
      </c>
      <c r="F39" s="72">
        <v>0.59</v>
      </c>
      <c r="G39" s="73">
        <v>0.45</v>
      </c>
    </row>
    <row r="40" spans="1:7" ht="12.75" x14ac:dyDescent="0.2">
      <c r="A40" s="67">
        <v>560069</v>
      </c>
      <c r="B40" s="68" t="s">
        <v>55</v>
      </c>
      <c r="C40" s="70">
        <v>2</v>
      </c>
      <c r="D40" s="70">
        <v>34</v>
      </c>
      <c r="E40" s="93">
        <v>5.8799999999999998E-2</v>
      </c>
      <c r="F40" s="72">
        <v>7.0000000000000007E-2</v>
      </c>
      <c r="G40" s="73">
        <v>0.05</v>
      </c>
    </row>
    <row r="41" spans="1:7" ht="12.75" x14ac:dyDescent="0.2">
      <c r="A41" s="67">
        <v>560070</v>
      </c>
      <c r="B41" s="68" t="s">
        <v>56</v>
      </c>
      <c r="C41" s="70">
        <v>61</v>
      </c>
      <c r="D41" s="70">
        <v>136</v>
      </c>
      <c r="E41" s="93">
        <v>0.44850000000000001</v>
      </c>
      <c r="F41" s="72">
        <v>1.08</v>
      </c>
      <c r="G41" s="73">
        <v>0.82</v>
      </c>
    </row>
    <row r="42" spans="1:7" ht="12.75" x14ac:dyDescent="0.2">
      <c r="A42" s="67">
        <v>560071</v>
      </c>
      <c r="B42" s="68" t="s">
        <v>57</v>
      </c>
      <c r="C42" s="70">
        <v>14</v>
      </c>
      <c r="D42" s="70">
        <v>46</v>
      </c>
      <c r="E42" s="93">
        <v>0.30430000000000001</v>
      </c>
      <c r="F42" s="72">
        <v>0.71</v>
      </c>
      <c r="G42" s="73">
        <v>0.53</v>
      </c>
    </row>
    <row r="43" spans="1:7" ht="12.75" x14ac:dyDescent="0.2">
      <c r="A43" s="67">
        <v>560072</v>
      </c>
      <c r="B43" s="68" t="s">
        <v>58</v>
      </c>
      <c r="C43" s="70">
        <v>5</v>
      </c>
      <c r="D43" s="70">
        <v>46</v>
      </c>
      <c r="E43" s="93">
        <v>0.1087</v>
      </c>
      <c r="F43" s="72">
        <v>0.2</v>
      </c>
      <c r="G43" s="73">
        <v>0.16</v>
      </c>
    </row>
    <row r="44" spans="1:7" ht="12.75" x14ac:dyDescent="0.2">
      <c r="A44" s="67">
        <v>560073</v>
      </c>
      <c r="B44" s="68" t="s">
        <v>59</v>
      </c>
      <c r="C44" s="70">
        <v>13</v>
      </c>
      <c r="D44" s="70">
        <v>35</v>
      </c>
      <c r="E44" s="93">
        <v>0.37140000000000001</v>
      </c>
      <c r="F44" s="72">
        <v>0.88</v>
      </c>
      <c r="G44" s="73">
        <v>0.73</v>
      </c>
    </row>
    <row r="45" spans="1:7" ht="12.75" x14ac:dyDescent="0.2">
      <c r="A45" s="67">
        <v>560074</v>
      </c>
      <c r="B45" s="68" t="s">
        <v>60</v>
      </c>
      <c r="C45" s="70">
        <v>11</v>
      </c>
      <c r="D45" s="70">
        <v>63</v>
      </c>
      <c r="E45" s="93">
        <v>0.17460000000000001</v>
      </c>
      <c r="F45" s="72">
        <v>0.37</v>
      </c>
      <c r="G45" s="73">
        <v>0.28000000000000003</v>
      </c>
    </row>
    <row r="46" spans="1:7" ht="12.75" x14ac:dyDescent="0.2">
      <c r="A46" s="67">
        <v>560075</v>
      </c>
      <c r="B46" s="68" t="s">
        <v>61</v>
      </c>
      <c r="C46" s="70">
        <v>40</v>
      </c>
      <c r="D46" s="70">
        <v>135</v>
      </c>
      <c r="E46" s="93">
        <v>0.29630000000000001</v>
      </c>
      <c r="F46" s="72">
        <v>0.69</v>
      </c>
      <c r="G46" s="73">
        <v>0.53</v>
      </c>
    </row>
    <row r="47" spans="1:7" ht="12.75" x14ac:dyDescent="0.2">
      <c r="A47" s="67">
        <v>560076</v>
      </c>
      <c r="B47" s="68" t="s">
        <v>62</v>
      </c>
      <c r="C47" s="70">
        <v>2</v>
      </c>
      <c r="D47" s="70">
        <v>19</v>
      </c>
      <c r="E47" s="93">
        <v>0.1053</v>
      </c>
      <c r="F47" s="72">
        <v>0.19</v>
      </c>
      <c r="G47" s="73">
        <v>0.15</v>
      </c>
    </row>
    <row r="48" spans="1:7" ht="12.75" x14ac:dyDescent="0.2">
      <c r="A48" s="67">
        <v>560077</v>
      </c>
      <c r="B48" s="68" t="s">
        <v>63</v>
      </c>
      <c r="C48" s="70">
        <v>13</v>
      </c>
      <c r="D48" s="70">
        <v>41</v>
      </c>
      <c r="E48" s="93">
        <v>0.31709999999999999</v>
      </c>
      <c r="F48" s="72">
        <v>0.74</v>
      </c>
      <c r="G48" s="73">
        <v>0.61</v>
      </c>
    </row>
    <row r="49" spans="1:7" ht="12.75" x14ac:dyDescent="0.2">
      <c r="A49" s="67">
        <v>560078</v>
      </c>
      <c r="B49" s="68" t="s">
        <v>64</v>
      </c>
      <c r="C49" s="70">
        <v>16</v>
      </c>
      <c r="D49" s="70">
        <v>94</v>
      </c>
      <c r="E49" s="93">
        <v>0.17019999999999999</v>
      </c>
      <c r="F49" s="72">
        <v>0.36</v>
      </c>
      <c r="G49" s="73">
        <v>0.27</v>
      </c>
    </row>
    <row r="50" spans="1:7" ht="12.75" x14ac:dyDescent="0.2">
      <c r="A50" s="67">
        <v>560079</v>
      </c>
      <c r="B50" s="68" t="s">
        <v>65</v>
      </c>
      <c r="C50" s="70">
        <v>56</v>
      </c>
      <c r="D50" s="70">
        <v>143</v>
      </c>
      <c r="E50" s="93">
        <v>0.3916</v>
      </c>
      <c r="F50" s="72">
        <v>0.93</v>
      </c>
      <c r="G50" s="73">
        <v>0.73</v>
      </c>
    </row>
    <row r="51" spans="1:7" ht="12.75" x14ac:dyDescent="0.2">
      <c r="A51" s="67">
        <v>560080</v>
      </c>
      <c r="B51" s="68" t="s">
        <v>66</v>
      </c>
      <c r="C51" s="70">
        <v>7</v>
      </c>
      <c r="D51" s="70">
        <v>57</v>
      </c>
      <c r="E51" s="93">
        <v>0.12280000000000001</v>
      </c>
      <c r="F51" s="72">
        <v>0.24</v>
      </c>
      <c r="G51" s="73">
        <v>0.18</v>
      </c>
    </row>
    <row r="52" spans="1:7" ht="12.75" x14ac:dyDescent="0.2">
      <c r="A52" s="67">
        <v>560081</v>
      </c>
      <c r="B52" s="68" t="s">
        <v>67</v>
      </c>
      <c r="C52" s="70">
        <v>16</v>
      </c>
      <c r="D52" s="70">
        <v>55</v>
      </c>
      <c r="E52" s="93">
        <v>0.29089999999999999</v>
      </c>
      <c r="F52" s="72">
        <v>0.67</v>
      </c>
      <c r="G52" s="73">
        <v>0.5</v>
      </c>
    </row>
    <row r="53" spans="1:7" ht="12.75" x14ac:dyDescent="0.2">
      <c r="A53" s="67">
        <v>560082</v>
      </c>
      <c r="B53" s="68" t="s">
        <v>68</v>
      </c>
      <c r="C53" s="70">
        <v>9</v>
      </c>
      <c r="D53" s="70">
        <v>41</v>
      </c>
      <c r="E53" s="93">
        <v>0.2195</v>
      </c>
      <c r="F53" s="72">
        <v>0.49</v>
      </c>
      <c r="G53" s="73">
        <v>0.39</v>
      </c>
    </row>
    <row r="54" spans="1:7" ht="12.75" x14ac:dyDescent="0.2">
      <c r="A54" s="67">
        <v>560083</v>
      </c>
      <c r="B54" s="68" t="s">
        <v>69</v>
      </c>
      <c r="C54" s="70">
        <v>24</v>
      </c>
      <c r="D54" s="70">
        <v>65</v>
      </c>
      <c r="E54" s="93">
        <v>0.36919999999999997</v>
      </c>
      <c r="F54" s="72">
        <v>0.87</v>
      </c>
      <c r="G54" s="73">
        <v>0.7</v>
      </c>
    </row>
    <row r="55" spans="1:7" ht="12.75" x14ac:dyDescent="0.2">
      <c r="A55" s="67">
        <v>560084</v>
      </c>
      <c r="B55" s="68" t="s">
        <v>70</v>
      </c>
      <c r="C55" s="70">
        <v>7</v>
      </c>
      <c r="D55" s="70">
        <v>28</v>
      </c>
      <c r="E55" s="93">
        <v>0.25</v>
      </c>
      <c r="F55" s="72">
        <v>0.56999999999999995</v>
      </c>
      <c r="G55" s="73">
        <v>0.42</v>
      </c>
    </row>
    <row r="56" spans="1:7" ht="25.5" x14ac:dyDescent="0.2">
      <c r="A56" s="67">
        <v>560085</v>
      </c>
      <c r="B56" s="68" t="s">
        <v>71</v>
      </c>
      <c r="C56" s="70">
        <v>0</v>
      </c>
      <c r="D56" s="70">
        <v>0</v>
      </c>
      <c r="E56" s="93">
        <v>0</v>
      </c>
      <c r="F56" s="72">
        <v>0</v>
      </c>
      <c r="G56" s="73">
        <v>0</v>
      </c>
    </row>
    <row r="57" spans="1:7" ht="12.75" x14ac:dyDescent="0.2">
      <c r="A57" s="67">
        <v>560086</v>
      </c>
      <c r="B57" s="68" t="s">
        <v>72</v>
      </c>
      <c r="C57" s="70">
        <v>9</v>
      </c>
      <c r="D57" s="70">
        <v>53</v>
      </c>
      <c r="E57" s="93">
        <v>0.16980000000000001</v>
      </c>
      <c r="F57" s="72">
        <v>0.36</v>
      </c>
      <c r="G57" s="73">
        <v>0.35</v>
      </c>
    </row>
    <row r="58" spans="1:7" ht="12.75" x14ac:dyDescent="0.2">
      <c r="A58" s="67">
        <v>560087</v>
      </c>
      <c r="B58" s="68" t="s">
        <v>73</v>
      </c>
      <c r="C58" s="70">
        <v>22</v>
      </c>
      <c r="D58" s="70">
        <v>64</v>
      </c>
      <c r="E58" s="93">
        <v>0.34379999999999999</v>
      </c>
      <c r="F58" s="72">
        <v>0.81</v>
      </c>
      <c r="G58" s="73">
        <v>0.81</v>
      </c>
    </row>
    <row r="59" spans="1:7" ht="25.5" x14ac:dyDescent="0.2">
      <c r="A59" s="67">
        <v>560088</v>
      </c>
      <c r="B59" s="68" t="s">
        <v>74</v>
      </c>
      <c r="C59" s="70">
        <v>2</v>
      </c>
      <c r="D59" s="70">
        <v>11</v>
      </c>
      <c r="E59" s="93">
        <v>0.18179999999999999</v>
      </c>
      <c r="F59" s="72">
        <v>0.39</v>
      </c>
      <c r="G59" s="73">
        <v>0.39</v>
      </c>
    </row>
    <row r="60" spans="1:7" ht="25.5" x14ac:dyDescent="0.2">
      <c r="A60" s="67">
        <v>560089</v>
      </c>
      <c r="B60" s="68" t="s">
        <v>75</v>
      </c>
      <c r="C60" s="70">
        <v>5</v>
      </c>
      <c r="D60" s="70">
        <v>15</v>
      </c>
      <c r="E60" s="93">
        <v>0.33329999999999999</v>
      </c>
      <c r="F60" s="72">
        <v>0.78</v>
      </c>
      <c r="G60" s="73">
        <v>0.78</v>
      </c>
    </row>
    <row r="61" spans="1:7" ht="25.5" x14ac:dyDescent="0.2">
      <c r="A61" s="67">
        <v>560096</v>
      </c>
      <c r="B61" s="68" t="s">
        <v>76</v>
      </c>
      <c r="C61" s="70">
        <v>1</v>
      </c>
      <c r="D61" s="70">
        <v>1</v>
      </c>
      <c r="E61" s="93">
        <v>1</v>
      </c>
      <c r="F61" s="72">
        <v>2.5</v>
      </c>
      <c r="G61" s="73">
        <v>2.35</v>
      </c>
    </row>
    <row r="62" spans="1:7" ht="12.75" x14ac:dyDescent="0.2">
      <c r="A62" s="67">
        <v>560098</v>
      </c>
      <c r="B62" s="68" t="s">
        <v>77</v>
      </c>
      <c r="C62" s="70">
        <v>1</v>
      </c>
      <c r="D62" s="70">
        <v>4</v>
      </c>
      <c r="E62" s="93">
        <v>0.25</v>
      </c>
      <c r="F62" s="72">
        <v>0.56999999999999995</v>
      </c>
      <c r="G62" s="73">
        <v>0.56999999999999995</v>
      </c>
    </row>
    <row r="63" spans="1:7" ht="25.5" x14ac:dyDescent="0.2">
      <c r="A63" s="67">
        <v>560099</v>
      </c>
      <c r="B63" s="68" t="s">
        <v>78</v>
      </c>
      <c r="C63" s="70">
        <v>1</v>
      </c>
      <c r="D63" s="70">
        <v>11</v>
      </c>
      <c r="E63" s="93">
        <v>9.0899999999999995E-2</v>
      </c>
      <c r="F63" s="72">
        <v>0.16</v>
      </c>
      <c r="G63" s="73">
        <v>0.15</v>
      </c>
    </row>
    <row r="64" spans="1:7" ht="25.5" x14ac:dyDescent="0.2">
      <c r="A64" s="67">
        <v>560206</v>
      </c>
      <c r="B64" s="68" t="s">
        <v>32</v>
      </c>
      <c r="C64" s="70">
        <v>53</v>
      </c>
      <c r="D64" s="70">
        <v>239</v>
      </c>
      <c r="E64" s="93">
        <v>0.2218</v>
      </c>
      <c r="F64" s="72">
        <v>0.49</v>
      </c>
      <c r="G64" s="73">
        <v>0.49</v>
      </c>
    </row>
    <row r="65" spans="1:7" ht="25.5" x14ac:dyDescent="0.2">
      <c r="A65" s="77">
        <v>560214</v>
      </c>
      <c r="B65" s="68" t="s">
        <v>37</v>
      </c>
      <c r="C65" s="70">
        <v>36</v>
      </c>
      <c r="D65" s="70">
        <v>254</v>
      </c>
      <c r="E65" s="93">
        <v>0.14169999999999999</v>
      </c>
      <c r="F65" s="72">
        <v>0.28999999999999998</v>
      </c>
      <c r="G65" s="73">
        <v>0.22</v>
      </c>
    </row>
    <row r="66" spans="1:7" ht="12.75" x14ac:dyDescent="0.2">
      <c r="A66" s="79"/>
      <c r="B66" s="80" t="s">
        <v>95</v>
      </c>
      <c r="C66" s="96">
        <v>1107</v>
      </c>
      <c r="D66" s="96">
        <v>4445</v>
      </c>
      <c r="E66" s="93">
        <v>0.249</v>
      </c>
      <c r="F66" s="72"/>
      <c r="G66" s="73"/>
    </row>
  </sheetData>
  <mergeCells count="5">
    <mergeCell ref="A2:G2"/>
    <mergeCell ref="A3:G3"/>
    <mergeCell ref="A4:A5"/>
    <mergeCell ref="B4:B5"/>
    <mergeCell ref="E1:G1"/>
  </mergeCells>
  <pageMargins left="0.7" right="0.7" top="0.75" bottom="0.75" header="0.3" footer="0.3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66" zoomScaleNormal="100" zoomScaleSheetLayoutView="166" workbookViewId="0">
      <pane xSplit="2" ySplit="5" topLeftCell="C36" activePane="bottomRight" state="frozen"/>
      <selection pane="topRight" activeCell="C1" sqref="C1"/>
      <selection pane="bottomLeft" activeCell="A6" sqref="A6"/>
      <selection pane="bottomRight" activeCell="E13" sqref="E13"/>
    </sheetView>
  </sheetViews>
  <sheetFormatPr defaultRowHeight="11.25" x14ac:dyDescent="0.2"/>
  <cols>
    <col min="2" max="2" width="31.6640625" customWidth="1"/>
    <col min="3" max="3" width="10.6640625" customWidth="1"/>
    <col min="5" max="5" width="13.33203125" customWidth="1"/>
    <col min="6" max="6" width="11.83203125" customWidth="1"/>
    <col min="7" max="7" width="19.5" customWidth="1"/>
    <col min="8" max="8" width="13" customWidth="1"/>
    <col min="9" max="9" width="13.83203125" customWidth="1"/>
    <col min="10" max="10" width="12" customWidth="1"/>
    <col min="11" max="11" width="11.1640625" customWidth="1"/>
    <col min="13" max="13" width="11" customWidth="1"/>
    <col min="14" max="14" width="12.5" customWidth="1"/>
    <col min="15" max="15" width="15.33203125" customWidth="1"/>
  </cols>
  <sheetData>
    <row r="1" spans="1:15" ht="27" customHeight="1" x14ac:dyDescent="0.2">
      <c r="A1" s="100"/>
      <c r="B1" s="86"/>
      <c r="C1" s="86"/>
      <c r="D1" s="86"/>
      <c r="E1" s="86"/>
      <c r="F1" s="86"/>
      <c r="G1" s="53"/>
      <c r="H1" s="125"/>
      <c r="I1" s="53"/>
      <c r="J1" s="53"/>
      <c r="K1" s="252" t="s">
        <v>251</v>
      </c>
      <c r="L1" s="252"/>
      <c r="M1" s="252"/>
      <c r="N1" s="252"/>
      <c r="O1" s="252"/>
    </row>
    <row r="2" spans="1:15" ht="18" x14ac:dyDescent="0.25">
      <c r="A2" s="340" t="s">
        <v>145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ht="41.25" customHeight="1" x14ac:dyDescent="0.2">
      <c r="A3" s="341" t="s">
        <v>146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</row>
    <row r="4" spans="1:15" ht="53.25" customHeight="1" x14ac:dyDescent="0.2">
      <c r="A4" s="354" t="s">
        <v>109</v>
      </c>
      <c r="B4" s="354" t="s">
        <v>110</v>
      </c>
      <c r="C4" s="356" t="s">
        <v>147</v>
      </c>
      <c r="D4" s="357"/>
      <c r="E4" s="344" t="s">
        <v>112</v>
      </c>
      <c r="F4" s="345"/>
      <c r="G4" s="346" t="s">
        <v>148</v>
      </c>
      <c r="H4" s="347"/>
      <c r="I4" s="348" t="s">
        <v>149</v>
      </c>
      <c r="J4" s="349"/>
      <c r="K4" s="350" t="s">
        <v>115</v>
      </c>
      <c r="L4" s="351"/>
      <c r="M4" s="352" t="s">
        <v>116</v>
      </c>
      <c r="N4" s="353"/>
      <c r="O4" s="222" t="s">
        <v>139</v>
      </c>
    </row>
    <row r="5" spans="1:15" ht="24" x14ac:dyDescent="0.2">
      <c r="A5" s="355"/>
      <c r="B5" s="355"/>
      <c r="C5" s="224" t="s">
        <v>118</v>
      </c>
      <c r="D5" s="224" t="s">
        <v>119</v>
      </c>
      <c r="E5" s="224" t="s">
        <v>118</v>
      </c>
      <c r="F5" s="224" t="s">
        <v>119</v>
      </c>
      <c r="G5" s="224" t="s">
        <v>118</v>
      </c>
      <c r="H5" s="224" t="s">
        <v>119</v>
      </c>
      <c r="I5" s="224" t="s">
        <v>118</v>
      </c>
      <c r="J5" s="224" t="s">
        <v>119</v>
      </c>
      <c r="K5" s="224" t="s">
        <v>118</v>
      </c>
      <c r="L5" s="224" t="s">
        <v>119</v>
      </c>
      <c r="M5" s="225" t="s">
        <v>118</v>
      </c>
      <c r="N5" s="226" t="s">
        <v>119</v>
      </c>
      <c r="O5" s="223" t="s">
        <v>120</v>
      </c>
    </row>
    <row r="6" spans="1:15" ht="25.5" x14ac:dyDescent="0.2">
      <c r="A6" s="67">
        <v>560002</v>
      </c>
      <c r="B6" s="68" t="s">
        <v>9</v>
      </c>
      <c r="C6" s="70">
        <v>916</v>
      </c>
      <c r="D6" s="70">
        <v>0</v>
      </c>
      <c r="E6" s="70">
        <v>16786</v>
      </c>
      <c r="F6" s="70">
        <v>0</v>
      </c>
      <c r="G6" s="93">
        <v>5.4600000000000003E-2</v>
      </c>
      <c r="H6" s="93">
        <v>0</v>
      </c>
      <c r="I6" s="72">
        <v>1.76</v>
      </c>
      <c r="J6" s="94">
        <v>0</v>
      </c>
      <c r="K6" s="73">
        <v>1.76</v>
      </c>
      <c r="L6" s="73">
        <v>0</v>
      </c>
      <c r="M6" s="74"/>
      <c r="N6" s="95"/>
      <c r="O6" s="76">
        <v>1.76</v>
      </c>
    </row>
    <row r="7" spans="1:15" ht="25.5" x14ac:dyDescent="0.2">
      <c r="A7" s="67">
        <v>560014</v>
      </c>
      <c r="B7" s="68" t="s">
        <v>20</v>
      </c>
      <c r="C7" s="70">
        <v>88</v>
      </c>
      <c r="D7" s="70">
        <v>2</v>
      </c>
      <c r="E7" s="70">
        <v>4141</v>
      </c>
      <c r="F7" s="70">
        <v>35</v>
      </c>
      <c r="G7" s="93">
        <v>2.1299999999999999E-2</v>
      </c>
      <c r="H7" s="93">
        <v>5.7099999999999998E-2</v>
      </c>
      <c r="I7" s="72">
        <v>2.5</v>
      </c>
      <c r="J7" s="94">
        <v>2.3199999999999998</v>
      </c>
      <c r="K7" s="73">
        <v>2.48</v>
      </c>
      <c r="L7" s="73">
        <v>0.02</v>
      </c>
      <c r="M7" s="74"/>
      <c r="N7" s="95"/>
      <c r="O7" s="76">
        <v>2.5</v>
      </c>
    </row>
    <row r="8" spans="1:15" ht="12.75" x14ac:dyDescent="0.2">
      <c r="A8" s="67">
        <v>560017</v>
      </c>
      <c r="B8" s="68" t="s">
        <v>21</v>
      </c>
      <c r="C8" s="70">
        <v>3444</v>
      </c>
      <c r="D8" s="70">
        <v>0</v>
      </c>
      <c r="E8" s="70">
        <v>76719</v>
      </c>
      <c r="F8" s="70">
        <v>4</v>
      </c>
      <c r="G8" s="93">
        <v>4.4900000000000002E-2</v>
      </c>
      <c r="H8" s="93">
        <v>0</v>
      </c>
      <c r="I8" s="72">
        <v>2.5</v>
      </c>
      <c r="J8" s="94">
        <v>0</v>
      </c>
      <c r="K8" s="73">
        <v>2.5</v>
      </c>
      <c r="L8" s="73">
        <v>0</v>
      </c>
      <c r="M8" s="74"/>
      <c r="N8" s="95"/>
      <c r="O8" s="76">
        <v>2.5</v>
      </c>
    </row>
    <row r="9" spans="1:15" ht="12.75" x14ac:dyDescent="0.2">
      <c r="A9" s="67">
        <v>560019</v>
      </c>
      <c r="B9" s="68" t="s">
        <v>22</v>
      </c>
      <c r="C9" s="70">
        <v>3536</v>
      </c>
      <c r="D9" s="70">
        <v>157</v>
      </c>
      <c r="E9" s="70">
        <v>88775</v>
      </c>
      <c r="F9" s="70">
        <v>4057</v>
      </c>
      <c r="G9" s="93">
        <v>3.9800000000000002E-2</v>
      </c>
      <c r="H9" s="93">
        <v>3.8699999999999998E-2</v>
      </c>
      <c r="I9" s="72">
        <v>2.5</v>
      </c>
      <c r="J9" s="94">
        <v>2.5</v>
      </c>
      <c r="K9" s="73">
        <v>2.4</v>
      </c>
      <c r="L9" s="73">
        <v>0.1</v>
      </c>
      <c r="M9" s="74"/>
      <c r="N9" s="95"/>
      <c r="O9" s="76">
        <v>2.5</v>
      </c>
    </row>
    <row r="10" spans="1:15" ht="12.75" x14ac:dyDescent="0.2">
      <c r="A10" s="67">
        <v>560021</v>
      </c>
      <c r="B10" s="68" t="s">
        <v>23</v>
      </c>
      <c r="C10" s="70">
        <v>2412</v>
      </c>
      <c r="D10" s="70">
        <v>1905</v>
      </c>
      <c r="E10" s="70">
        <v>55723</v>
      </c>
      <c r="F10" s="70">
        <v>37839</v>
      </c>
      <c r="G10" s="93">
        <v>4.3299999999999998E-2</v>
      </c>
      <c r="H10" s="93">
        <v>5.0299999999999997E-2</v>
      </c>
      <c r="I10" s="72">
        <v>2.5</v>
      </c>
      <c r="J10" s="94">
        <v>2.5</v>
      </c>
      <c r="K10" s="73">
        <v>1.5</v>
      </c>
      <c r="L10" s="73">
        <v>1</v>
      </c>
      <c r="M10" s="74"/>
      <c r="N10" s="95"/>
      <c r="O10" s="76">
        <v>2.5</v>
      </c>
    </row>
    <row r="11" spans="1:15" ht="12.75" x14ac:dyDescent="0.2">
      <c r="A11" s="67">
        <v>560022</v>
      </c>
      <c r="B11" s="68" t="s">
        <v>24</v>
      </c>
      <c r="C11" s="70">
        <v>2810</v>
      </c>
      <c r="D11" s="70">
        <v>1560</v>
      </c>
      <c r="E11" s="70">
        <v>66875</v>
      </c>
      <c r="F11" s="70">
        <v>23896</v>
      </c>
      <c r="G11" s="93">
        <v>4.2000000000000003E-2</v>
      </c>
      <c r="H11" s="93">
        <v>6.5299999999999997E-2</v>
      </c>
      <c r="I11" s="72">
        <v>2.5</v>
      </c>
      <c r="J11" s="94">
        <v>1.99</v>
      </c>
      <c r="K11" s="73">
        <v>1.85</v>
      </c>
      <c r="L11" s="73">
        <v>0.52</v>
      </c>
      <c r="M11" s="74"/>
      <c r="N11" s="95"/>
      <c r="O11" s="76">
        <v>2.37</v>
      </c>
    </row>
    <row r="12" spans="1:15" ht="12.75" x14ac:dyDescent="0.2">
      <c r="A12" s="67">
        <v>560024</v>
      </c>
      <c r="B12" s="68" t="s">
        <v>25</v>
      </c>
      <c r="C12" s="70">
        <v>66</v>
      </c>
      <c r="D12" s="70">
        <v>2575</v>
      </c>
      <c r="E12" s="70">
        <v>2551</v>
      </c>
      <c r="F12" s="70">
        <v>50074</v>
      </c>
      <c r="G12" s="93">
        <v>2.5899999999999999E-2</v>
      </c>
      <c r="H12" s="93">
        <v>5.1400000000000001E-2</v>
      </c>
      <c r="I12" s="72">
        <v>2.5</v>
      </c>
      <c r="J12" s="94">
        <v>2.5</v>
      </c>
      <c r="K12" s="73">
        <v>0.12</v>
      </c>
      <c r="L12" s="73">
        <v>2.38</v>
      </c>
      <c r="M12" s="74"/>
      <c r="N12" s="95"/>
      <c r="O12" s="76">
        <v>2.5</v>
      </c>
    </row>
    <row r="13" spans="1:15" ht="25.5" x14ac:dyDescent="0.2">
      <c r="A13" s="67">
        <v>560026</v>
      </c>
      <c r="B13" s="68" t="s">
        <v>26</v>
      </c>
      <c r="C13" s="70">
        <v>4244</v>
      </c>
      <c r="D13" s="70">
        <v>1095</v>
      </c>
      <c r="E13" s="70">
        <v>94787</v>
      </c>
      <c r="F13" s="70">
        <v>19107</v>
      </c>
      <c r="G13" s="93">
        <v>4.48E-2</v>
      </c>
      <c r="H13" s="93">
        <v>5.7299999999999997E-2</v>
      </c>
      <c r="I13" s="72">
        <v>2.5</v>
      </c>
      <c r="J13" s="94">
        <v>2.31</v>
      </c>
      <c r="K13" s="73">
        <v>2.08</v>
      </c>
      <c r="L13" s="73">
        <v>0.39</v>
      </c>
      <c r="M13" s="74"/>
      <c r="N13" s="95"/>
      <c r="O13" s="76">
        <v>2.4700000000000002</v>
      </c>
    </row>
    <row r="14" spans="1:15" ht="12.75" x14ac:dyDescent="0.2">
      <c r="A14" s="67">
        <v>560032</v>
      </c>
      <c r="B14" s="68" t="s">
        <v>28</v>
      </c>
      <c r="C14" s="70">
        <v>950</v>
      </c>
      <c r="D14" s="70">
        <v>0</v>
      </c>
      <c r="E14" s="70">
        <v>20849</v>
      </c>
      <c r="F14" s="70">
        <v>0</v>
      </c>
      <c r="G14" s="93">
        <v>4.5600000000000002E-2</v>
      </c>
      <c r="H14" s="93">
        <v>0</v>
      </c>
      <c r="I14" s="72">
        <v>2.5</v>
      </c>
      <c r="J14" s="94">
        <v>0</v>
      </c>
      <c r="K14" s="73">
        <v>2.5</v>
      </c>
      <c r="L14" s="73">
        <v>0</v>
      </c>
      <c r="M14" s="74"/>
      <c r="N14" s="95"/>
      <c r="O14" s="76">
        <v>2.5</v>
      </c>
    </row>
    <row r="15" spans="1:15" ht="12.75" x14ac:dyDescent="0.2">
      <c r="A15" s="67">
        <v>560033</v>
      </c>
      <c r="B15" s="68" t="s">
        <v>29</v>
      </c>
      <c r="C15" s="70">
        <v>1697</v>
      </c>
      <c r="D15" s="70">
        <v>0</v>
      </c>
      <c r="E15" s="70">
        <v>40933</v>
      </c>
      <c r="F15" s="70">
        <v>0</v>
      </c>
      <c r="G15" s="93">
        <v>4.1500000000000002E-2</v>
      </c>
      <c r="H15" s="93">
        <v>0</v>
      </c>
      <c r="I15" s="72">
        <v>2.5</v>
      </c>
      <c r="J15" s="94">
        <v>0</v>
      </c>
      <c r="K15" s="73">
        <v>2.5</v>
      </c>
      <c r="L15" s="73">
        <v>0</v>
      </c>
      <c r="M15" s="74"/>
      <c r="N15" s="95"/>
      <c r="O15" s="76">
        <v>2.5</v>
      </c>
    </row>
    <row r="16" spans="1:15" ht="12.75" x14ac:dyDescent="0.2">
      <c r="A16" s="67">
        <v>560034</v>
      </c>
      <c r="B16" s="68" t="s">
        <v>30</v>
      </c>
      <c r="C16" s="70">
        <v>1844</v>
      </c>
      <c r="D16" s="70">
        <v>0</v>
      </c>
      <c r="E16" s="70">
        <v>37935</v>
      </c>
      <c r="F16" s="70">
        <v>3</v>
      </c>
      <c r="G16" s="93">
        <v>4.8599999999999997E-2</v>
      </c>
      <c r="H16" s="93">
        <v>0</v>
      </c>
      <c r="I16" s="72">
        <v>2.5</v>
      </c>
      <c r="J16" s="94">
        <v>0</v>
      </c>
      <c r="K16" s="73">
        <v>2.5</v>
      </c>
      <c r="L16" s="73">
        <v>0</v>
      </c>
      <c r="M16" s="74"/>
      <c r="N16" s="95"/>
      <c r="O16" s="76">
        <v>2.5</v>
      </c>
    </row>
    <row r="17" spans="1:15" ht="12.75" x14ac:dyDescent="0.2">
      <c r="A17" s="67">
        <v>560035</v>
      </c>
      <c r="B17" s="68" t="s">
        <v>31</v>
      </c>
      <c r="C17" s="70">
        <v>21</v>
      </c>
      <c r="D17" s="70">
        <v>1471</v>
      </c>
      <c r="E17" s="70">
        <v>1753</v>
      </c>
      <c r="F17" s="70">
        <v>30604</v>
      </c>
      <c r="G17" s="93">
        <v>1.2E-2</v>
      </c>
      <c r="H17" s="93">
        <v>4.8099999999999997E-2</v>
      </c>
      <c r="I17" s="72">
        <v>2.5</v>
      </c>
      <c r="J17" s="94">
        <v>2.5</v>
      </c>
      <c r="K17" s="73">
        <v>0.12</v>
      </c>
      <c r="L17" s="73">
        <v>2.38</v>
      </c>
      <c r="M17" s="74"/>
      <c r="N17" s="95"/>
      <c r="O17" s="76">
        <v>2.5</v>
      </c>
    </row>
    <row r="18" spans="1:15" ht="12.75" x14ac:dyDescent="0.2">
      <c r="A18" s="67">
        <v>560036</v>
      </c>
      <c r="B18" s="68" t="s">
        <v>27</v>
      </c>
      <c r="C18" s="70">
        <v>1969</v>
      </c>
      <c r="D18" s="70">
        <v>505</v>
      </c>
      <c r="E18" s="70">
        <v>47460</v>
      </c>
      <c r="F18" s="70">
        <v>10787</v>
      </c>
      <c r="G18" s="93">
        <v>4.1500000000000002E-2</v>
      </c>
      <c r="H18" s="93">
        <v>4.6800000000000001E-2</v>
      </c>
      <c r="I18" s="72">
        <v>2.5</v>
      </c>
      <c r="J18" s="94">
        <v>2.5</v>
      </c>
      <c r="K18" s="73">
        <v>2.02</v>
      </c>
      <c r="L18" s="73">
        <v>0.48</v>
      </c>
      <c r="M18" s="74"/>
      <c r="N18" s="95"/>
      <c r="O18" s="76">
        <v>2.5</v>
      </c>
    </row>
    <row r="19" spans="1:15" ht="12.75" x14ac:dyDescent="0.2">
      <c r="A19" s="67">
        <v>560041</v>
      </c>
      <c r="B19" s="68" t="s">
        <v>33</v>
      </c>
      <c r="C19" s="70">
        <v>36</v>
      </c>
      <c r="D19" s="70">
        <v>1097</v>
      </c>
      <c r="E19" s="70">
        <v>934</v>
      </c>
      <c r="F19" s="70">
        <v>19506</v>
      </c>
      <c r="G19" s="93">
        <v>3.85E-2</v>
      </c>
      <c r="H19" s="93">
        <v>5.62E-2</v>
      </c>
      <c r="I19" s="72">
        <v>2.5</v>
      </c>
      <c r="J19" s="94">
        <v>2.36</v>
      </c>
      <c r="K19" s="73">
        <v>0.13</v>
      </c>
      <c r="L19" s="73">
        <v>2.2400000000000002</v>
      </c>
      <c r="M19" s="74"/>
      <c r="N19" s="95"/>
      <c r="O19" s="76">
        <v>2.37</v>
      </c>
    </row>
    <row r="20" spans="1:15" ht="12.75" x14ac:dyDescent="0.2">
      <c r="A20" s="67">
        <v>560043</v>
      </c>
      <c r="B20" s="68" t="s">
        <v>34</v>
      </c>
      <c r="C20" s="70">
        <v>1051</v>
      </c>
      <c r="D20" s="70">
        <v>494</v>
      </c>
      <c r="E20" s="70">
        <v>21204</v>
      </c>
      <c r="F20" s="70">
        <v>5152</v>
      </c>
      <c r="G20" s="93">
        <v>4.9599999999999998E-2</v>
      </c>
      <c r="H20" s="93">
        <v>9.5899999999999999E-2</v>
      </c>
      <c r="I20" s="72">
        <v>2.5</v>
      </c>
      <c r="J20" s="94">
        <v>0.75</v>
      </c>
      <c r="K20" s="73">
        <v>2</v>
      </c>
      <c r="L20" s="73">
        <v>0.15</v>
      </c>
      <c r="M20" s="74"/>
      <c r="N20" s="95"/>
      <c r="O20" s="76">
        <v>2.15</v>
      </c>
    </row>
    <row r="21" spans="1:15" ht="12.75" x14ac:dyDescent="0.2">
      <c r="A21" s="67">
        <v>560045</v>
      </c>
      <c r="B21" s="68" t="s">
        <v>35</v>
      </c>
      <c r="C21" s="70">
        <v>962</v>
      </c>
      <c r="D21" s="70">
        <v>276</v>
      </c>
      <c r="E21" s="70">
        <v>19954</v>
      </c>
      <c r="F21" s="70">
        <v>5837</v>
      </c>
      <c r="G21" s="93">
        <v>4.82E-2</v>
      </c>
      <c r="H21" s="93">
        <v>4.7300000000000002E-2</v>
      </c>
      <c r="I21" s="72">
        <v>2.5</v>
      </c>
      <c r="J21" s="94">
        <v>2.5</v>
      </c>
      <c r="K21" s="73">
        <v>1.92</v>
      </c>
      <c r="L21" s="73">
        <v>0.57999999999999996</v>
      </c>
      <c r="M21" s="74"/>
      <c r="N21" s="95"/>
      <c r="O21" s="76">
        <v>2.5</v>
      </c>
    </row>
    <row r="22" spans="1:15" ht="12.75" x14ac:dyDescent="0.2">
      <c r="A22" s="67">
        <v>560047</v>
      </c>
      <c r="B22" s="68" t="s">
        <v>36</v>
      </c>
      <c r="C22" s="70">
        <v>1396</v>
      </c>
      <c r="D22" s="70">
        <v>399</v>
      </c>
      <c r="E22" s="70">
        <v>30078</v>
      </c>
      <c r="F22" s="70">
        <v>8321</v>
      </c>
      <c r="G22" s="93">
        <v>4.6399999999999997E-2</v>
      </c>
      <c r="H22" s="93">
        <v>4.8000000000000001E-2</v>
      </c>
      <c r="I22" s="72">
        <v>2.5</v>
      </c>
      <c r="J22" s="94">
        <v>2.5</v>
      </c>
      <c r="K22" s="73">
        <v>1.95</v>
      </c>
      <c r="L22" s="73">
        <v>0.55000000000000004</v>
      </c>
      <c r="M22" s="74"/>
      <c r="N22" s="95"/>
      <c r="O22" s="76">
        <v>2.5</v>
      </c>
    </row>
    <row r="23" spans="1:15" ht="12.75" x14ac:dyDescent="0.2">
      <c r="A23" s="67">
        <v>560052</v>
      </c>
      <c r="B23" s="68" t="s">
        <v>38</v>
      </c>
      <c r="C23" s="70">
        <v>936</v>
      </c>
      <c r="D23" s="70">
        <v>149</v>
      </c>
      <c r="E23" s="70">
        <v>17925</v>
      </c>
      <c r="F23" s="70">
        <v>5609</v>
      </c>
      <c r="G23" s="93">
        <v>5.2200000000000003E-2</v>
      </c>
      <c r="H23" s="93">
        <v>2.6599999999999999E-2</v>
      </c>
      <c r="I23" s="72">
        <v>2.12</v>
      </c>
      <c r="J23" s="94">
        <v>2.5</v>
      </c>
      <c r="K23" s="73">
        <v>1.61</v>
      </c>
      <c r="L23" s="73">
        <v>0.6</v>
      </c>
      <c r="M23" s="74"/>
      <c r="N23" s="95"/>
      <c r="O23" s="76">
        <v>2.21</v>
      </c>
    </row>
    <row r="24" spans="1:15" ht="12.75" x14ac:dyDescent="0.2">
      <c r="A24" s="67">
        <v>560053</v>
      </c>
      <c r="B24" s="68" t="s">
        <v>39</v>
      </c>
      <c r="C24" s="70">
        <v>850</v>
      </c>
      <c r="D24" s="70">
        <v>231</v>
      </c>
      <c r="E24" s="70">
        <v>16112</v>
      </c>
      <c r="F24" s="70">
        <v>4645</v>
      </c>
      <c r="G24" s="93">
        <v>5.28E-2</v>
      </c>
      <c r="H24" s="93">
        <v>4.9700000000000001E-2</v>
      </c>
      <c r="I24" s="72">
        <v>2.0299999999999998</v>
      </c>
      <c r="J24" s="94">
        <v>2.5</v>
      </c>
      <c r="K24" s="73">
        <v>1.58</v>
      </c>
      <c r="L24" s="73">
        <v>0.55000000000000004</v>
      </c>
      <c r="M24" s="74"/>
      <c r="N24" s="95"/>
      <c r="O24" s="76">
        <v>2.13</v>
      </c>
    </row>
    <row r="25" spans="1:15" ht="12.75" x14ac:dyDescent="0.2">
      <c r="A25" s="67">
        <v>560054</v>
      </c>
      <c r="B25" s="68" t="s">
        <v>40</v>
      </c>
      <c r="C25" s="70">
        <v>864</v>
      </c>
      <c r="D25" s="70">
        <v>263</v>
      </c>
      <c r="E25" s="70">
        <v>16219</v>
      </c>
      <c r="F25" s="70">
        <v>5272</v>
      </c>
      <c r="G25" s="93">
        <v>5.33E-2</v>
      </c>
      <c r="H25" s="93">
        <v>4.99E-2</v>
      </c>
      <c r="I25" s="72">
        <v>1.95</v>
      </c>
      <c r="J25" s="94">
        <v>2.5</v>
      </c>
      <c r="K25" s="73">
        <v>1.46</v>
      </c>
      <c r="L25" s="73">
        <v>0.63</v>
      </c>
      <c r="M25" s="74"/>
      <c r="N25" s="95"/>
      <c r="O25" s="76">
        <v>2.09</v>
      </c>
    </row>
    <row r="26" spans="1:15" ht="12.75" x14ac:dyDescent="0.2">
      <c r="A26" s="67">
        <v>560055</v>
      </c>
      <c r="B26" s="68" t="s">
        <v>41</v>
      </c>
      <c r="C26" s="70">
        <v>690</v>
      </c>
      <c r="D26" s="70">
        <v>172</v>
      </c>
      <c r="E26" s="70">
        <v>11416</v>
      </c>
      <c r="F26" s="70">
        <v>2753</v>
      </c>
      <c r="G26" s="93">
        <v>6.0400000000000002E-2</v>
      </c>
      <c r="H26" s="93">
        <v>6.25E-2</v>
      </c>
      <c r="I26" s="72">
        <v>0.88</v>
      </c>
      <c r="J26" s="94">
        <v>2.1</v>
      </c>
      <c r="K26" s="73">
        <v>0.71</v>
      </c>
      <c r="L26" s="73">
        <v>0.4</v>
      </c>
      <c r="M26" s="74"/>
      <c r="N26" s="95"/>
      <c r="O26" s="76">
        <v>1.1100000000000001</v>
      </c>
    </row>
    <row r="27" spans="1:15" ht="12.75" x14ac:dyDescent="0.2">
      <c r="A27" s="67">
        <v>560056</v>
      </c>
      <c r="B27" s="68" t="s">
        <v>42</v>
      </c>
      <c r="C27" s="70">
        <v>879</v>
      </c>
      <c r="D27" s="70">
        <v>214</v>
      </c>
      <c r="E27" s="70">
        <v>15690</v>
      </c>
      <c r="F27" s="70">
        <v>3503</v>
      </c>
      <c r="G27" s="93">
        <v>5.6000000000000001E-2</v>
      </c>
      <c r="H27" s="93">
        <v>6.1100000000000002E-2</v>
      </c>
      <c r="I27" s="72">
        <v>1.55</v>
      </c>
      <c r="J27" s="94">
        <v>2.16</v>
      </c>
      <c r="K27" s="73">
        <v>1.27</v>
      </c>
      <c r="L27" s="73">
        <v>0.39</v>
      </c>
      <c r="M27" s="74"/>
      <c r="N27" s="95"/>
      <c r="O27" s="76">
        <v>1.66</v>
      </c>
    </row>
    <row r="28" spans="1:15" ht="12.75" x14ac:dyDescent="0.2">
      <c r="A28" s="67">
        <v>560057</v>
      </c>
      <c r="B28" s="68" t="s">
        <v>43</v>
      </c>
      <c r="C28" s="70">
        <v>749</v>
      </c>
      <c r="D28" s="70">
        <v>296</v>
      </c>
      <c r="E28" s="70">
        <v>12513</v>
      </c>
      <c r="F28" s="70">
        <v>3354</v>
      </c>
      <c r="G28" s="93">
        <v>5.9900000000000002E-2</v>
      </c>
      <c r="H28" s="93">
        <v>8.8300000000000003E-2</v>
      </c>
      <c r="I28" s="72">
        <v>0.95</v>
      </c>
      <c r="J28" s="94">
        <v>1.06</v>
      </c>
      <c r="K28" s="73">
        <v>0.75</v>
      </c>
      <c r="L28" s="73">
        <v>0.22</v>
      </c>
      <c r="M28" s="74"/>
      <c r="N28" s="95"/>
      <c r="O28" s="76">
        <v>0.97</v>
      </c>
    </row>
    <row r="29" spans="1:15" ht="12.75" x14ac:dyDescent="0.2">
      <c r="A29" s="67">
        <v>560058</v>
      </c>
      <c r="B29" s="68" t="s">
        <v>44</v>
      </c>
      <c r="C29" s="70">
        <v>1789</v>
      </c>
      <c r="D29" s="70">
        <v>476</v>
      </c>
      <c r="E29" s="70">
        <v>35189</v>
      </c>
      <c r="F29" s="70">
        <v>9975</v>
      </c>
      <c r="G29" s="93">
        <v>5.0799999999999998E-2</v>
      </c>
      <c r="H29" s="93">
        <v>4.7699999999999999E-2</v>
      </c>
      <c r="I29" s="72">
        <v>2.33</v>
      </c>
      <c r="J29" s="94">
        <v>2.5</v>
      </c>
      <c r="K29" s="73">
        <v>1.82</v>
      </c>
      <c r="L29" s="73">
        <v>0.55000000000000004</v>
      </c>
      <c r="M29" s="74"/>
      <c r="N29" s="95"/>
      <c r="O29" s="76">
        <v>2.37</v>
      </c>
    </row>
    <row r="30" spans="1:15" ht="12.75" x14ac:dyDescent="0.2">
      <c r="A30" s="67">
        <v>560059</v>
      </c>
      <c r="B30" s="68" t="s">
        <v>45</v>
      </c>
      <c r="C30" s="70">
        <v>699</v>
      </c>
      <c r="D30" s="70">
        <v>115</v>
      </c>
      <c r="E30" s="70">
        <v>10974</v>
      </c>
      <c r="F30" s="70">
        <v>2718</v>
      </c>
      <c r="G30" s="93">
        <v>6.3700000000000007E-2</v>
      </c>
      <c r="H30" s="93">
        <v>4.2299999999999997E-2</v>
      </c>
      <c r="I30" s="72">
        <v>0.38</v>
      </c>
      <c r="J30" s="94">
        <v>2.5</v>
      </c>
      <c r="K30" s="73">
        <v>0.3</v>
      </c>
      <c r="L30" s="73">
        <v>0.5</v>
      </c>
      <c r="M30" s="74"/>
      <c r="N30" s="95"/>
      <c r="O30" s="76">
        <v>0.8</v>
      </c>
    </row>
    <row r="31" spans="1:15" ht="12.75" x14ac:dyDescent="0.2">
      <c r="A31" s="67">
        <v>560060</v>
      </c>
      <c r="B31" s="68" t="s">
        <v>46</v>
      </c>
      <c r="C31" s="70">
        <v>698</v>
      </c>
      <c r="D31" s="70">
        <v>238</v>
      </c>
      <c r="E31" s="70">
        <v>12348</v>
      </c>
      <c r="F31" s="70">
        <v>3681</v>
      </c>
      <c r="G31" s="93">
        <v>5.6500000000000002E-2</v>
      </c>
      <c r="H31" s="93">
        <v>6.4699999999999994E-2</v>
      </c>
      <c r="I31" s="72">
        <v>1.47</v>
      </c>
      <c r="J31" s="94">
        <v>2.0099999999999998</v>
      </c>
      <c r="K31" s="73">
        <v>1.1299999999999999</v>
      </c>
      <c r="L31" s="73">
        <v>0.46</v>
      </c>
      <c r="M31" s="74"/>
      <c r="N31" s="95"/>
      <c r="O31" s="76">
        <v>1.59</v>
      </c>
    </row>
    <row r="32" spans="1:15" ht="12.75" x14ac:dyDescent="0.2">
      <c r="A32" s="67">
        <v>560061</v>
      </c>
      <c r="B32" s="68" t="s">
        <v>47</v>
      </c>
      <c r="C32" s="70">
        <v>985</v>
      </c>
      <c r="D32" s="70">
        <v>307</v>
      </c>
      <c r="E32" s="70">
        <v>18158</v>
      </c>
      <c r="F32" s="70">
        <v>5347</v>
      </c>
      <c r="G32" s="93">
        <v>5.4199999999999998E-2</v>
      </c>
      <c r="H32" s="93">
        <v>5.74E-2</v>
      </c>
      <c r="I32" s="72">
        <v>1.82</v>
      </c>
      <c r="J32" s="94">
        <v>2.31</v>
      </c>
      <c r="K32" s="73">
        <v>1.4</v>
      </c>
      <c r="L32" s="73">
        <v>0.53</v>
      </c>
      <c r="M32" s="74"/>
      <c r="N32" s="95"/>
      <c r="O32" s="76">
        <v>1.93</v>
      </c>
    </row>
    <row r="33" spans="1:15" ht="12.75" x14ac:dyDescent="0.2">
      <c r="A33" s="67">
        <v>560062</v>
      </c>
      <c r="B33" s="68" t="s">
        <v>48</v>
      </c>
      <c r="C33" s="70">
        <v>587</v>
      </c>
      <c r="D33" s="70">
        <v>147</v>
      </c>
      <c r="E33" s="70">
        <v>13356</v>
      </c>
      <c r="F33" s="70">
        <v>3289</v>
      </c>
      <c r="G33" s="93">
        <v>4.3999999999999997E-2</v>
      </c>
      <c r="H33" s="93">
        <v>4.4699999999999997E-2</v>
      </c>
      <c r="I33" s="72">
        <v>2.5</v>
      </c>
      <c r="J33" s="94">
        <v>2.5</v>
      </c>
      <c r="K33" s="73">
        <v>2</v>
      </c>
      <c r="L33" s="73">
        <v>0.5</v>
      </c>
      <c r="M33" s="74"/>
      <c r="N33" s="95"/>
      <c r="O33" s="76">
        <v>2.5</v>
      </c>
    </row>
    <row r="34" spans="1:15" ht="12.75" x14ac:dyDescent="0.2">
      <c r="A34" s="67">
        <v>560063</v>
      </c>
      <c r="B34" s="68" t="s">
        <v>49</v>
      </c>
      <c r="C34" s="70">
        <v>748</v>
      </c>
      <c r="D34" s="70">
        <v>180</v>
      </c>
      <c r="E34" s="70">
        <v>14172</v>
      </c>
      <c r="F34" s="70">
        <v>4195</v>
      </c>
      <c r="G34" s="93">
        <v>5.28E-2</v>
      </c>
      <c r="H34" s="93">
        <v>4.2900000000000001E-2</v>
      </c>
      <c r="I34" s="72">
        <v>2.0299999999999998</v>
      </c>
      <c r="J34" s="94">
        <v>2.5</v>
      </c>
      <c r="K34" s="73">
        <v>1.56</v>
      </c>
      <c r="L34" s="73">
        <v>0.57999999999999996</v>
      </c>
      <c r="M34" s="74"/>
      <c r="N34" s="95"/>
      <c r="O34" s="76">
        <v>2.14</v>
      </c>
    </row>
    <row r="35" spans="1:15" ht="12.75" x14ac:dyDescent="0.2">
      <c r="A35" s="67">
        <v>560064</v>
      </c>
      <c r="B35" s="68" t="s">
        <v>50</v>
      </c>
      <c r="C35" s="70">
        <v>1400</v>
      </c>
      <c r="D35" s="70">
        <v>391</v>
      </c>
      <c r="E35" s="70">
        <v>31258</v>
      </c>
      <c r="F35" s="70">
        <v>9195</v>
      </c>
      <c r="G35" s="93">
        <v>4.48E-2</v>
      </c>
      <c r="H35" s="93">
        <v>4.2500000000000003E-2</v>
      </c>
      <c r="I35" s="72">
        <v>2.5</v>
      </c>
      <c r="J35" s="94">
        <v>2.5</v>
      </c>
      <c r="K35" s="73">
        <v>1.92</v>
      </c>
      <c r="L35" s="73">
        <v>0.57999999999999996</v>
      </c>
      <c r="M35" s="74"/>
      <c r="N35" s="95"/>
      <c r="O35" s="76">
        <v>2.5</v>
      </c>
    </row>
    <row r="36" spans="1:15" ht="12.75" x14ac:dyDescent="0.2">
      <c r="A36" s="67">
        <v>560065</v>
      </c>
      <c r="B36" s="68" t="s">
        <v>51</v>
      </c>
      <c r="C36" s="70">
        <v>794</v>
      </c>
      <c r="D36" s="70">
        <v>200</v>
      </c>
      <c r="E36" s="70">
        <v>13260</v>
      </c>
      <c r="F36" s="70">
        <v>3129</v>
      </c>
      <c r="G36" s="93">
        <v>5.9900000000000002E-2</v>
      </c>
      <c r="H36" s="93">
        <v>6.3899999999999998E-2</v>
      </c>
      <c r="I36" s="72">
        <v>0.95</v>
      </c>
      <c r="J36" s="94">
        <v>2.0499999999999998</v>
      </c>
      <c r="K36" s="73">
        <v>0.77</v>
      </c>
      <c r="L36" s="73">
        <v>0.39</v>
      </c>
      <c r="M36" s="74"/>
      <c r="N36" s="95"/>
      <c r="O36" s="76">
        <v>1.1599999999999999</v>
      </c>
    </row>
    <row r="37" spans="1:15" ht="12.75" x14ac:dyDescent="0.2">
      <c r="A37" s="67">
        <v>560066</v>
      </c>
      <c r="B37" s="68" t="s">
        <v>52</v>
      </c>
      <c r="C37" s="70">
        <v>531</v>
      </c>
      <c r="D37" s="70">
        <v>172</v>
      </c>
      <c r="E37" s="70">
        <v>9057</v>
      </c>
      <c r="F37" s="70">
        <v>2318</v>
      </c>
      <c r="G37" s="93">
        <v>5.8599999999999999E-2</v>
      </c>
      <c r="H37" s="93">
        <v>7.4200000000000002E-2</v>
      </c>
      <c r="I37" s="72">
        <v>1.1499999999999999</v>
      </c>
      <c r="J37" s="94">
        <v>1.63</v>
      </c>
      <c r="K37" s="73">
        <v>0.92</v>
      </c>
      <c r="L37" s="73">
        <v>0.33</v>
      </c>
      <c r="M37" s="74"/>
      <c r="N37" s="95"/>
      <c r="O37" s="76">
        <v>1.25</v>
      </c>
    </row>
    <row r="38" spans="1:15" ht="12.75" x14ac:dyDescent="0.2">
      <c r="A38" s="67">
        <v>560067</v>
      </c>
      <c r="B38" s="68" t="s">
        <v>53</v>
      </c>
      <c r="C38" s="70">
        <v>1250</v>
      </c>
      <c r="D38" s="70">
        <v>313</v>
      </c>
      <c r="E38" s="70">
        <v>22059</v>
      </c>
      <c r="F38" s="70">
        <v>6962</v>
      </c>
      <c r="G38" s="93">
        <v>5.67E-2</v>
      </c>
      <c r="H38" s="93">
        <v>4.4999999999999998E-2</v>
      </c>
      <c r="I38" s="72">
        <v>1.44</v>
      </c>
      <c r="J38" s="94">
        <v>2.5</v>
      </c>
      <c r="K38" s="73">
        <v>1.0900000000000001</v>
      </c>
      <c r="L38" s="73">
        <v>0.6</v>
      </c>
      <c r="M38" s="74"/>
      <c r="N38" s="95"/>
      <c r="O38" s="76">
        <v>1.69</v>
      </c>
    </row>
    <row r="39" spans="1:15" ht="12.75" x14ac:dyDescent="0.2">
      <c r="A39" s="67">
        <v>560068</v>
      </c>
      <c r="B39" s="68" t="s">
        <v>54</v>
      </c>
      <c r="C39" s="70">
        <v>1446</v>
      </c>
      <c r="D39" s="70">
        <v>373</v>
      </c>
      <c r="E39" s="70">
        <v>25512</v>
      </c>
      <c r="F39" s="70">
        <v>7475</v>
      </c>
      <c r="G39" s="93">
        <v>5.67E-2</v>
      </c>
      <c r="H39" s="93">
        <v>4.99E-2</v>
      </c>
      <c r="I39" s="72">
        <v>1.44</v>
      </c>
      <c r="J39" s="94">
        <v>2.5</v>
      </c>
      <c r="K39" s="73">
        <v>1.1100000000000001</v>
      </c>
      <c r="L39" s="73">
        <v>0.57999999999999996</v>
      </c>
      <c r="M39" s="74"/>
      <c r="N39" s="95"/>
      <c r="O39" s="76">
        <v>1.69</v>
      </c>
    </row>
    <row r="40" spans="1:15" ht="12.75" x14ac:dyDescent="0.2">
      <c r="A40" s="67">
        <v>560069</v>
      </c>
      <c r="B40" s="68" t="s">
        <v>55</v>
      </c>
      <c r="C40" s="70">
        <v>976</v>
      </c>
      <c r="D40" s="70">
        <v>257</v>
      </c>
      <c r="E40" s="70">
        <v>15719</v>
      </c>
      <c r="F40" s="70">
        <v>4367</v>
      </c>
      <c r="G40" s="93">
        <v>6.2100000000000002E-2</v>
      </c>
      <c r="H40" s="93">
        <v>5.8900000000000001E-2</v>
      </c>
      <c r="I40" s="72">
        <v>0.62</v>
      </c>
      <c r="J40" s="94">
        <v>2.25</v>
      </c>
      <c r="K40" s="73">
        <v>0.48</v>
      </c>
      <c r="L40" s="73">
        <v>0.5</v>
      </c>
      <c r="M40" s="74"/>
      <c r="N40" s="95"/>
      <c r="O40" s="76">
        <v>0.98</v>
      </c>
    </row>
    <row r="41" spans="1:15" ht="12.75" x14ac:dyDescent="0.2">
      <c r="A41" s="67">
        <v>560070</v>
      </c>
      <c r="B41" s="68" t="s">
        <v>56</v>
      </c>
      <c r="C41" s="70">
        <v>2973</v>
      </c>
      <c r="D41" s="70">
        <v>1191</v>
      </c>
      <c r="E41" s="70">
        <v>57117</v>
      </c>
      <c r="F41" s="70">
        <v>18512</v>
      </c>
      <c r="G41" s="93">
        <v>5.21E-2</v>
      </c>
      <c r="H41" s="93">
        <v>6.4299999999999996E-2</v>
      </c>
      <c r="I41" s="72">
        <v>2.14</v>
      </c>
      <c r="J41" s="94">
        <v>2.0299999999999998</v>
      </c>
      <c r="K41" s="73">
        <v>1.63</v>
      </c>
      <c r="L41" s="73">
        <v>0.49</v>
      </c>
      <c r="M41" s="74"/>
      <c r="N41" s="95"/>
      <c r="O41" s="76">
        <v>2.12</v>
      </c>
    </row>
    <row r="42" spans="1:15" ht="12.75" x14ac:dyDescent="0.2">
      <c r="A42" s="67">
        <v>560071</v>
      </c>
      <c r="B42" s="68" t="s">
        <v>57</v>
      </c>
      <c r="C42" s="70">
        <v>1169</v>
      </c>
      <c r="D42" s="70">
        <v>328</v>
      </c>
      <c r="E42" s="70">
        <v>18132</v>
      </c>
      <c r="F42" s="70">
        <v>5990</v>
      </c>
      <c r="G42" s="93">
        <v>6.4500000000000002E-2</v>
      </c>
      <c r="H42" s="93">
        <v>5.4800000000000001E-2</v>
      </c>
      <c r="I42" s="72">
        <v>0.26</v>
      </c>
      <c r="J42" s="94">
        <v>2.41</v>
      </c>
      <c r="K42" s="73">
        <v>0.2</v>
      </c>
      <c r="L42" s="73">
        <v>0.6</v>
      </c>
      <c r="M42" s="74"/>
      <c r="N42" s="95"/>
      <c r="O42" s="76">
        <v>0.8</v>
      </c>
    </row>
    <row r="43" spans="1:15" ht="12.75" x14ac:dyDescent="0.2">
      <c r="A43" s="67">
        <v>560072</v>
      </c>
      <c r="B43" s="68" t="s">
        <v>58</v>
      </c>
      <c r="C43" s="70">
        <v>1051</v>
      </c>
      <c r="D43" s="70">
        <v>294</v>
      </c>
      <c r="E43" s="70">
        <v>19782</v>
      </c>
      <c r="F43" s="70">
        <v>5380</v>
      </c>
      <c r="G43" s="93">
        <v>5.3100000000000001E-2</v>
      </c>
      <c r="H43" s="93">
        <v>5.4600000000000003E-2</v>
      </c>
      <c r="I43" s="72">
        <v>1.98</v>
      </c>
      <c r="J43" s="94">
        <v>2.42</v>
      </c>
      <c r="K43" s="73">
        <v>1.56</v>
      </c>
      <c r="L43" s="73">
        <v>0.51</v>
      </c>
      <c r="M43" s="74"/>
      <c r="N43" s="95"/>
      <c r="O43" s="76">
        <v>2.0699999999999998</v>
      </c>
    </row>
    <row r="44" spans="1:15" ht="12.75" x14ac:dyDescent="0.2">
      <c r="A44" s="67">
        <v>560073</v>
      </c>
      <c r="B44" s="68" t="s">
        <v>59</v>
      </c>
      <c r="C44" s="70">
        <v>732</v>
      </c>
      <c r="D44" s="70">
        <v>98</v>
      </c>
      <c r="E44" s="70">
        <v>11050</v>
      </c>
      <c r="F44" s="70">
        <v>2273</v>
      </c>
      <c r="G44" s="93">
        <v>6.6199999999999995E-2</v>
      </c>
      <c r="H44" s="93">
        <v>4.3099999999999999E-2</v>
      </c>
      <c r="I44" s="72">
        <v>0</v>
      </c>
      <c r="J44" s="94">
        <v>2.5</v>
      </c>
      <c r="K44" s="73">
        <v>0</v>
      </c>
      <c r="L44" s="73">
        <v>0.43</v>
      </c>
      <c r="M44" s="74"/>
      <c r="N44" s="95"/>
      <c r="O44" s="76">
        <v>0.43</v>
      </c>
    </row>
    <row r="45" spans="1:15" ht="12.75" x14ac:dyDescent="0.2">
      <c r="A45" s="67">
        <v>560074</v>
      </c>
      <c r="B45" s="68" t="s">
        <v>60</v>
      </c>
      <c r="C45" s="70">
        <v>1055</v>
      </c>
      <c r="D45" s="70">
        <v>255</v>
      </c>
      <c r="E45" s="70">
        <v>17488</v>
      </c>
      <c r="F45" s="70">
        <v>5546</v>
      </c>
      <c r="G45" s="93">
        <v>6.0299999999999999E-2</v>
      </c>
      <c r="H45" s="93">
        <v>4.5999999999999999E-2</v>
      </c>
      <c r="I45" s="72">
        <v>0.89</v>
      </c>
      <c r="J45" s="94">
        <v>2.5</v>
      </c>
      <c r="K45" s="73">
        <v>0.68</v>
      </c>
      <c r="L45" s="73">
        <v>0.6</v>
      </c>
      <c r="M45" s="74"/>
      <c r="N45" s="95"/>
      <c r="O45" s="76">
        <v>1.28</v>
      </c>
    </row>
    <row r="46" spans="1:15" ht="12.75" x14ac:dyDescent="0.2">
      <c r="A46" s="67">
        <v>560075</v>
      </c>
      <c r="B46" s="68" t="s">
        <v>61</v>
      </c>
      <c r="C46" s="70">
        <v>1650</v>
      </c>
      <c r="D46" s="70">
        <v>378</v>
      </c>
      <c r="E46" s="70">
        <v>29948</v>
      </c>
      <c r="F46" s="70">
        <v>9018</v>
      </c>
      <c r="G46" s="93">
        <v>5.5100000000000003E-2</v>
      </c>
      <c r="H46" s="93">
        <v>4.19E-2</v>
      </c>
      <c r="I46" s="72">
        <v>1.68</v>
      </c>
      <c r="J46" s="94">
        <v>2.5</v>
      </c>
      <c r="K46" s="73">
        <v>1.29</v>
      </c>
      <c r="L46" s="73">
        <v>0.57999999999999996</v>
      </c>
      <c r="M46" s="74"/>
      <c r="N46" s="95"/>
      <c r="O46" s="76">
        <v>1.87</v>
      </c>
    </row>
    <row r="47" spans="1:15" ht="12.75" x14ac:dyDescent="0.2">
      <c r="A47" s="67">
        <v>560076</v>
      </c>
      <c r="B47" s="68" t="s">
        <v>62</v>
      </c>
      <c r="C47" s="70">
        <v>486</v>
      </c>
      <c r="D47" s="70">
        <v>137</v>
      </c>
      <c r="E47" s="70">
        <v>9129</v>
      </c>
      <c r="F47" s="70">
        <v>2512</v>
      </c>
      <c r="G47" s="93">
        <v>5.3199999999999997E-2</v>
      </c>
      <c r="H47" s="93">
        <v>5.45E-2</v>
      </c>
      <c r="I47" s="72">
        <v>1.97</v>
      </c>
      <c r="J47" s="94">
        <v>2.4300000000000002</v>
      </c>
      <c r="K47" s="73">
        <v>1.54</v>
      </c>
      <c r="L47" s="73">
        <v>0.53</v>
      </c>
      <c r="M47" s="74"/>
      <c r="N47" s="95"/>
      <c r="O47" s="76">
        <v>2.0699999999999998</v>
      </c>
    </row>
    <row r="48" spans="1:15" ht="12.75" x14ac:dyDescent="0.2">
      <c r="A48" s="67">
        <v>560077</v>
      </c>
      <c r="B48" s="68" t="s">
        <v>63</v>
      </c>
      <c r="C48" s="70">
        <v>514</v>
      </c>
      <c r="D48" s="70">
        <v>145</v>
      </c>
      <c r="E48" s="70">
        <v>10874</v>
      </c>
      <c r="F48" s="70">
        <v>2216</v>
      </c>
      <c r="G48" s="93">
        <v>4.7300000000000002E-2</v>
      </c>
      <c r="H48" s="93">
        <v>6.54E-2</v>
      </c>
      <c r="I48" s="72">
        <v>2.5</v>
      </c>
      <c r="J48" s="94">
        <v>1.98</v>
      </c>
      <c r="K48" s="73">
        <v>2.08</v>
      </c>
      <c r="L48" s="73">
        <v>0.34</v>
      </c>
      <c r="M48" s="74"/>
      <c r="N48" s="95"/>
      <c r="O48" s="76">
        <v>2.42</v>
      </c>
    </row>
    <row r="49" spans="1:15" ht="12.75" x14ac:dyDescent="0.2">
      <c r="A49" s="67">
        <v>560078</v>
      </c>
      <c r="B49" s="68" t="s">
        <v>64</v>
      </c>
      <c r="C49" s="70">
        <v>1830</v>
      </c>
      <c r="D49" s="70">
        <v>683</v>
      </c>
      <c r="E49" s="70">
        <v>34300</v>
      </c>
      <c r="F49" s="70">
        <v>11308</v>
      </c>
      <c r="G49" s="93">
        <v>5.3400000000000003E-2</v>
      </c>
      <c r="H49" s="93">
        <v>6.0400000000000002E-2</v>
      </c>
      <c r="I49" s="72">
        <v>1.94</v>
      </c>
      <c r="J49" s="94">
        <v>2.19</v>
      </c>
      <c r="K49" s="73">
        <v>1.46</v>
      </c>
      <c r="L49" s="73">
        <v>0.55000000000000004</v>
      </c>
      <c r="M49" s="74"/>
      <c r="N49" s="95"/>
      <c r="O49" s="76">
        <v>2.0099999999999998</v>
      </c>
    </row>
    <row r="50" spans="1:15" ht="12.75" x14ac:dyDescent="0.2">
      <c r="A50" s="67">
        <v>560079</v>
      </c>
      <c r="B50" s="68" t="s">
        <v>65</v>
      </c>
      <c r="C50" s="70">
        <v>1734</v>
      </c>
      <c r="D50" s="70">
        <v>696</v>
      </c>
      <c r="E50" s="70">
        <v>33434</v>
      </c>
      <c r="F50" s="70">
        <v>9701</v>
      </c>
      <c r="G50" s="93">
        <v>5.1900000000000002E-2</v>
      </c>
      <c r="H50" s="93">
        <v>7.17E-2</v>
      </c>
      <c r="I50" s="72">
        <v>2.17</v>
      </c>
      <c r="J50" s="94">
        <v>1.73</v>
      </c>
      <c r="K50" s="73">
        <v>1.69</v>
      </c>
      <c r="L50" s="73">
        <v>0.38</v>
      </c>
      <c r="M50" s="74"/>
      <c r="N50" s="95"/>
      <c r="O50" s="76">
        <v>2.0699999999999998</v>
      </c>
    </row>
    <row r="51" spans="1:15" ht="12.75" x14ac:dyDescent="0.2">
      <c r="A51" s="67">
        <v>560080</v>
      </c>
      <c r="B51" s="68" t="s">
        <v>66</v>
      </c>
      <c r="C51" s="70">
        <v>884</v>
      </c>
      <c r="D51" s="70">
        <v>320</v>
      </c>
      <c r="E51" s="70">
        <v>17599</v>
      </c>
      <c r="F51" s="70">
        <v>5242</v>
      </c>
      <c r="G51" s="93">
        <v>5.0200000000000002E-2</v>
      </c>
      <c r="H51" s="93">
        <v>6.0999999999999999E-2</v>
      </c>
      <c r="I51" s="72">
        <v>2.42</v>
      </c>
      <c r="J51" s="94">
        <v>2.16</v>
      </c>
      <c r="K51" s="73">
        <v>1.86</v>
      </c>
      <c r="L51" s="73">
        <v>0.5</v>
      </c>
      <c r="M51" s="74"/>
      <c r="N51" s="95"/>
      <c r="O51" s="76">
        <v>2.36</v>
      </c>
    </row>
    <row r="52" spans="1:15" ht="12.75" x14ac:dyDescent="0.2">
      <c r="A52" s="67">
        <v>560081</v>
      </c>
      <c r="B52" s="68" t="s">
        <v>67</v>
      </c>
      <c r="C52" s="70">
        <v>1052</v>
      </c>
      <c r="D52" s="70">
        <v>342</v>
      </c>
      <c r="E52" s="70">
        <v>20041</v>
      </c>
      <c r="F52" s="70">
        <v>6538</v>
      </c>
      <c r="G52" s="93">
        <v>5.2499999999999998E-2</v>
      </c>
      <c r="H52" s="93">
        <v>5.2299999999999999E-2</v>
      </c>
      <c r="I52" s="72">
        <v>2.08</v>
      </c>
      <c r="J52" s="94">
        <v>2.52</v>
      </c>
      <c r="K52" s="73">
        <v>1.56</v>
      </c>
      <c r="L52" s="73">
        <v>0.63</v>
      </c>
      <c r="M52" s="74"/>
      <c r="N52" s="95"/>
      <c r="O52" s="76">
        <v>2.19</v>
      </c>
    </row>
    <row r="53" spans="1:15" ht="12.75" x14ac:dyDescent="0.2">
      <c r="A53" s="67">
        <v>560082</v>
      </c>
      <c r="B53" s="68" t="s">
        <v>68</v>
      </c>
      <c r="C53" s="70">
        <v>805</v>
      </c>
      <c r="D53" s="70">
        <v>263</v>
      </c>
      <c r="E53" s="70">
        <v>15670</v>
      </c>
      <c r="F53" s="70">
        <v>3926</v>
      </c>
      <c r="G53" s="93">
        <v>5.1400000000000001E-2</v>
      </c>
      <c r="H53" s="93">
        <v>6.7000000000000004E-2</v>
      </c>
      <c r="I53" s="72">
        <v>2.2400000000000002</v>
      </c>
      <c r="J53" s="94">
        <v>1.92</v>
      </c>
      <c r="K53" s="73">
        <v>1.79</v>
      </c>
      <c r="L53" s="73">
        <v>0.38</v>
      </c>
      <c r="M53" s="74"/>
      <c r="N53" s="95"/>
      <c r="O53" s="76">
        <v>2.17</v>
      </c>
    </row>
    <row r="54" spans="1:15" ht="12.75" x14ac:dyDescent="0.2">
      <c r="A54" s="67">
        <v>560083</v>
      </c>
      <c r="B54" s="68" t="s">
        <v>69</v>
      </c>
      <c r="C54" s="70">
        <v>801</v>
      </c>
      <c r="D54" s="70">
        <v>190</v>
      </c>
      <c r="E54" s="70">
        <v>14232</v>
      </c>
      <c r="F54" s="70">
        <v>3328</v>
      </c>
      <c r="G54" s="93">
        <v>5.6300000000000003E-2</v>
      </c>
      <c r="H54" s="93">
        <v>5.7099999999999998E-2</v>
      </c>
      <c r="I54" s="72">
        <v>1.5</v>
      </c>
      <c r="J54" s="94">
        <v>2.3199999999999998</v>
      </c>
      <c r="K54" s="73">
        <v>1.22</v>
      </c>
      <c r="L54" s="73">
        <v>0.44</v>
      </c>
      <c r="M54" s="74"/>
      <c r="N54" s="95"/>
      <c r="O54" s="76">
        <v>1.66</v>
      </c>
    </row>
    <row r="55" spans="1:15" ht="12.75" x14ac:dyDescent="0.2">
      <c r="A55" s="67">
        <v>560084</v>
      </c>
      <c r="B55" s="68" t="s">
        <v>70</v>
      </c>
      <c r="C55" s="70">
        <v>903</v>
      </c>
      <c r="D55" s="70">
        <v>403</v>
      </c>
      <c r="E55" s="70">
        <v>21216</v>
      </c>
      <c r="F55" s="70">
        <v>7391</v>
      </c>
      <c r="G55" s="93">
        <v>4.2599999999999999E-2</v>
      </c>
      <c r="H55" s="93">
        <v>5.45E-2</v>
      </c>
      <c r="I55" s="72">
        <v>2.5</v>
      </c>
      <c r="J55" s="94">
        <v>2.4300000000000002</v>
      </c>
      <c r="K55" s="73">
        <v>1.85</v>
      </c>
      <c r="L55" s="73">
        <v>0.63</v>
      </c>
      <c r="M55" s="74"/>
      <c r="N55" s="95"/>
      <c r="O55" s="76">
        <v>2.48</v>
      </c>
    </row>
    <row r="56" spans="1:15" ht="25.5" x14ac:dyDescent="0.2">
      <c r="A56" s="67">
        <v>560085</v>
      </c>
      <c r="B56" s="68" t="s">
        <v>71</v>
      </c>
      <c r="C56" s="70">
        <v>181</v>
      </c>
      <c r="D56" s="70">
        <v>10</v>
      </c>
      <c r="E56" s="70">
        <v>9693</v>
      </c>
      <c r="F56" s="70">
        <v>480</v>
      </c>
      <c r="G56" s="93">
        <v>1.8700000000000001E-2</v>
      </c>
      <c r="H56" s="93">
        <v>2.0799999999999999E-2</v>
      </c>
      <c r="I56" s="72">
        <v>2.5</v>
      </c>
      <c r="J56" s="94">
        <v>2.5</v>
      </c>
      <c r="K56" s="73">
        <v>2.37</v>
      </c>
      <c r="L56" s="73">
        <v>0.13</v>
      </c>
      <c r="M56" s="74"/>
      <c r="N56" s="95"/>
      <c r="O56" s="76">
        <v>2.5</v>
      </c>
    </row>
    <row r="57" spans="1:15" ht="25.5" x14ac:dyDescent="0.2">
      <c r="A57" s="67">
        <v>560086</v>
      </c>
      <c r="B57" s="68" t="s">
        <v>72</v>
      </c>
      <c r="C57" s="70">
        <v>1123</v>
      </c>
      <c r="D57" s="70">
        <v>30</v>
      </c>
      <c r="E57" s="70">
        <v>18248</v>
      </c>
      <c r="F57" s="70">
        <v>689</v>
      </c>
      <c r="G57" s="93">
        <v>6.1499999999999999E-2</v>
      </c>
      <c r="H57" s="93">
        <v>4.3499999999999997E-2</v>
      </c>
      <c r="I57" s="72">
        <v>0.71</v>
      </c>
      <c r="J57" s="94">
        <v>2.5</v>
      </c>
      <c r="K57" s="73">
        <v>0.68</v>
      </c>
      <c r="L57" s="73">
        <v>0.1</v>
      </c>
      <c r="M57" s="74"/>
      <c r="N57" s="95"/>
      <c r="O57" s="76">
        <v>0.78</v>
      </c>
    </row>
    <row r="58" spans="1:15" ht="12.75" x14ac:dyDescent="0.2">
      <c r="A58" s="67">
        <v>560087</v>
      </c>
      <c r="B58" s="68" t="s">
        <v>73</v>
      </c>
      <c r="C58" s="70">
        <v>964</v>
      </c>
      <c r="D58" s="70">
        <v>0</v>
      </c>
      <c r="E58" s="70">
        <v>23714</v>
      </c>
      <c r="F58" s="70">
        <v>1</v>
      </c>
      <c r="G58" s="93">
        <v>4.07E-2</v>
      </c>
      <c r="H58" s="93">
        <v>0</v>
      </c>
      <c r="I58" s="72">
        <v>2.5</v>
      </c>
      <c r="J58" s="94">
        <v>0</v>
      </c>
      <c r="K58" s="73">
        <v>2.5</v>
      </c>
      <c r="L58" s="73">
        <v>0</v>
      </c>
      <c r="M58" s="74"/>
      <c r="N58" s="95"/>
      <c r="O58" s="76">
        <v>2.5</v>
      </c>
    </row>
    <row r="59" spans="1:15" ht="25.5" x14ac:dyDescent="0.2">
      <c r="A59" s="67">
        <v>560088</v>
      </c>
      <c r="B59" s="68" t="s">
        <v>74</v>
      </c>
      <c r="C59" s="70">
        <v>191</v>
      </c>
      <c r="D59" s="70">
        <v>0</v>
      </c>
      <c r="E59" s="70">
        <v>5569</v>
      </c>
      <c r="F59" s="70">
        <v>0</v>
      </c>
      <c r="G59" s="93">
        <v>3.4299999999999997E-2</v>
      </c>
      <c r="H59" s="93">
        <v>0</v>
      </c>
      <c r="I59" s="72">
        <v>2.5</v>
      </c>
      <c r="J59" s="94">
        <v>0</v>
      </c>
      <c r="K59" s="73">
        <v>2.5</v>
      </c>
      <c r="L59" s="73">
        <v>0</v>
      </c>
      <c r="M59" s="74"/>
      <c r="N59" s="95"/>
      <c r="O59" s="76">
        <v>2.5</v>
      </c>
    </row>
    <row r="60" spans="1:15" ht="25.5" x14ac:dyDescent="0.2">
      <c r="A60" s="67">
        <v>560089</v>
      </c>
      <c r="B60" s="68" t="s">
        <v>75</v>
      </c>
      <c r="C60" s="70">
        <v>156</v>
      </c>
      <c r="D60" s="70">
        <v>0</v>
      </c>
      <c r="E60" s="70">
        <v>3730</v>
      </c>
      <c r="F60" s="70">
        <v>0</v>
      </c>
      <c r="G60" s="93">
        <v>4.1799999999999997E-2</v>
      </c>
      <c r="H60" s="93">
        <v>0</v>
      </c>
      <c r="I60" s="72">
        <v>2.5</v>
      </c>
      <c r="J60" s="94">
        <v>0</v>
      </c>
      <c r="K60" s="73">
        <v>2.5</v>
      </c>
      <c r="L60" s="73">
        <v>0</v>
      </c>
      <c r="M60" s="74"/>
      <c r="N60" s="95"/>
      <c r="O60" s="76">
        <v>2.5</v>
      </c>
    </row>
    <row r="61" spans="1:15" ht="25.5" x14ac:dyDescent="0.2">
      <c r="A61" s="67">
        <v>560096</v>
      </c>
      <c r="B61" s="68" t="s">
        <v>76</v>
      </c>
      <c r="C61" s="70">
        <v>11</v>
      </c>
      <c r="D61" s="70">
        <v>4</v>
      </c>
      <c r="E61" s="70">
        <v>506</v>
      </c>
      <c r="F61" s="70">
        <v>35</v>
      </c>
      <c r="G61" s="93">
        <v>2.1700000000000001E-2</v>
      </c>
      <c r="H61" s="93">
        <v>0.1143</v>
      </c>
      <c r="I61" s="72">
        <v>2.5</v>
      </c>
      <c r="J61" s="94">
        <v>0</v>
      </c>
      <c r="K61" s="73">
        <v>2.35</v>
      </c>
      <c r="L61" s="73">
        <v>0</v>
      </c>
      <c r="M61" s="74"/>
      <c r="N61" s="95"/>
      <c r="O61" s="76">
        <v>2.35</v>
      </c>
    </row>
    <row r="62" spans="1:15" ht="25.5" x14ac:dyDescent="0.2">
      <c r="A62" s="67">
        <v>560098</v>
      </c>
      <c r="B62" s="68" t="s">
        <v>77</v>
      </c>
      <c r="C62" s="70">
        <v>119</v>
      </c>
      <c r="D62" s="70">
        <v>0</v>
      </c>
      <c r="E62" s="70">
        <v>6030</v>
      </c>
      <c r="F62" s="70">
        <v>0</v>
      </c>
      <c r="G62" s="93">
        <v>1.9699999999999999E-2</v>
      </c>
      <c r="H62" s="93">
        <v>0</v>
      </c>
      <c r="I62" s="72">
        <v>2.5</v>
      </c>
      <c r="J62" s="94">
        <v>0</v>
      </c>
      <c r="K62" s="73">
        <v>2.5</v>
      </c>
      <c r="L62" s="73">
        <v>0</v>
      </c>
      <c r="M62" s="74"/>
      <c r="N62" s="95"/>
      <c r="O62" s="76">
        <v>2.5</v>
      </c>
    </row>
    <row r="63" spans="1:15" ht="25.5" x14ac:dyDescent="0.2">
      <c r="A63" s="67">
        <v>560099</v>
      </c>
      <c r="B63" s="68" t="s">
        <v>78</v>
      </c>
      <c r="C63" s="70">
        <v>115</v>
      </c>
      <c r="D63" s="70">
        <v>1</v>
      </c>
      <c r="E63" s="70">
        <v>2371</v>
      </c>
      <c r="F63" s="70">
        <v>159</v>
      </c>
      <c r="G63" s="93">
        <v>4.8500000000000001E-2</v>
      </c>
      <c r="H63" s="93">
        <v>6.3E-3</v>
      </c>
      <c r="I63" s="72">
        <v>2.5</v>
      </c>
      <c r="J63" s="94">
        <v>2.5</v>
      </c>
      <c r="K63" s="73">
        <v>2.35</v>
      </c>
      <c r="L63" s="73">
        <v>0.15</v>
      </c>
      <c r="M63" s="74"/>
      <c r="N63" s="95"/>
      <c r="O63" s="76">
        <v>2.5</v>
      </c>
    </row>
    <row r="64" spans="1:15" ht="38.25" x14ac:dyDescent="0.2">
      <c r="A64" s="67">
        <v>560206</v>
      </c>
      <c r="B64" s="68" t="s">
        <v>32</v>
      </c>
      <c r="C64" s="70">
        <v>3399</v>
      </c>
      <c r="D64" s="70">
        <v>3</v>
      </c>
      <c r="E64" s="70">
        <v>74989</v>
      </c>
      <c r="F64" s="70">
        <v>86</v>
      </c>
      <c r="G64" s="93">
        <v>4.53E-2</v>
      </c>
      <c r="H64" s="93">
        <v>3.49E-2</v>
      </c>
      <c r="I64" s="72">
        <v>2.5</v>
      </c>
      <c r="J64" s="94">
        <v>2.5</v>
      </c>
      <c r="K64" s="73">
        <v>2.5</v>
      </c>
      <c r="L64" s="73">
        <v>0</v>
      </c>
      <c r="M64" s="74"/>
      <c r="N64" s="95"/>
      <c r="O64" s="76">
        <v>2.5</v>
      </c>
    </row>
    <row r="65" spans="1:15" ht="38.25" x14ac:dyDescent="0.2">
      <c r="A65" s="77">
        <v>560214</v>
      </c>
      <c r="B65" s="68" t="s">
        <v>37</v>
      </c>
      <c r="C65" s="70">
        <v>3659</v>
      </c>
      <c r="D65" s="70">
        <v>1134</v>
      </c>
      <c r="E65" s="70">
        <v>82881</v>
      </c>
      <c r="F65" s="70">
        <v>26359</v>
      </c>
      <c r="G65" s="93">
        <v>4.41E-2</v>
      </c>
      <c r="H65" s="93">
        <v>4.2999999999999997E-2</v>
      </c>
      <c r="I65" s="72">
        <v>2.5</v>
      </c>
      <c r="J65" s="94">
        <v>2.5</v>
      </c>
      <c r="K65" s="73">
        <v>1.9</v>
      </c>
      <c r="L65" s="73">
        <v>0.6</v>
      </c>
      <c r="M65" s="78"/>
      <c r="N65" s="95"/>
      <c r="O65" s="76">
        <v>2.5</v>
      </c>
    </row>
    <row r="66" spans="1:15" ht="12.75" x14ac:dyDescent="0.2">
      <c r="A66" s="79"/>
      <c r="B66" s="80" t="s">
        <v>95</v>
      </c>
      <c r="C66" s="96">
        <v>71870</v>
      </c>
      <c r="D66" s="96">
        <v>22935</v>
      </c>
      <c r="E66" s="96">
        <v>1496137</v>
      </c>
      <c r="F66" s="96">
        <v>429699</v>
      </c>
      <c r="G66" s="93">
        <v>4.8000000000000001E-2</v>
      </c>
      <c r="H66" s="93">
        <v>5.3400000000000003E-2</v>
      </c>
      <c r="I66" s="72"/>
      <c r="J66" s="124"/>
      <c r="K66" s="73"/>
      <c r="L66" s="73"/>
      <c r="M66" s="99"/>
      <c r="N66" s="75"/>
      <c r="O66" s="76"/>
    </row>
    <row r="67" spans="1:15" ht="12.75" x14ac:dyDescent="0.2">
      <c r="H67" s="169"/>
    </row>
  </sheetData>
  <mergeCells count="11">
    <mergeCell ref="E4:F4"/>
    <mergeCell ref="G4:H4"/>
    <mergeCell ref="I4:J4"/>
    <mergeCell ref="K1:O1"/>
    <mergeCell ref="K4:L4"/>
    <mergeCell ref="M4:N4"/>
    <mergeCell ref="A2:O2"/>
    <mergeCell ref="A3:O3"/>
    <mergeCell ref="A4:A5"/>
    <mergeCell ref="B4:B5"/>
    <mergeCell ref="C4:D4"/>
  </mergeCells>
  <pageMargins left="0.7" right="0.7" top="0.75" bottom="0.75" header="0.3" footer="0.3"/>
  <pageSetup paperSize="9" scale="81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36" zoomScaleNormal="100" zoomScaleSheetLayoutView="136" workbookViewId="0">
      <pane xSplit="2" ySplit="5" topLeftCell="C93" activePane="bottomRight" state="frozen"/>
      <selection pane="topRight" activeCell="C1" sqref="C1"/>
      <selection pane="bottomLeft" activeCell="A6" sqref="A6"/>
      <selection pane="bottomRight" activeCell="M5" sqref="M1:N1048576"/>
    </sheetView>
  </sheetViews>
  <sheetFormatPr defaultRowHeight="11.25" x14ac:dyDescent="0.2"/>
  <cols>
    <col min="2" max="2" width="26.1640625" customWidth="1"/>
    <col min="5" max="5" width="10.6640625" customWidth="1"/>
    <col min="7" max="7" width="13.6640625" customWidth="1"/>
    <col min="8" max="8" width="15" customWidth="1"/>
    <col min="12" max="12" width="9.33203125" customWidth="1"/>
    <col min="13" max="13" width="11.33203125" customWidth="1"/>
    <col min="14" max="14" width="9.33203125" customWidth="1"/>
    <col min="15" max="15" width="15" customWidth="1"/>
  </cols>
  <sheetData>
    <row r="1" spans="1:15" ht="27" customHeight="1" x14ac:dyDescent="0.2">
      <c r="A1" s="103"/>
      <c r="B1" s="120"/>
      <c r="C1" s="120"/>
      <c r="D1" s="120"/>
      <c r="E1" s="120"/>
      <c r="F1" s="120"/>
      <c r="G1" s="121"/>
      <c r="H1" s="122"/>
      <c r="I1" s="53"/>
      <c r="J1" s="53"/>
      <c r="K1" s="252" t="s">
        <v>248</v>
      </c>
      <c r="L1" s="252"/>
      <c r="M1" s="252"/>
      <c r="N1" s="252"/>
      <c r="O1" s="252"/>
    </row>
    <row r="2" spans="1:15" ht="18" x14ac:dyDescent="0.25">
      <c r="A2" s="340" t="s">
        <v>140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ht="52.5" customHeight="1" x14ac:dyDescent="0.2">
      <c r="A3" s="341" t="s">
        <v>141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</row>
    <row r="4" spans="1:15" ht="64.5" customHeight="1" x14ac:dyDescent="0.2">
      <c r="A4" s="342" t="s">
        <v>109</v>
      </c>
      <c r="B4" s="342" t="s">
        <v>110</v>
      </c>
      <c r="C4" s="358" t="s">
        <v>142</v>
      </c>
      <c r="D4" s="359"/>
      <c r="E4" s="360" t="s">
        <v>112</v>
      </c>
      <c r="F4" s="361"/>
      <c r="G4" s="362" t="s">
        <v>143</v>
      </c>
      <c r="H4" s="363"/>
      <c r="I4" s="364" t="s">
        <v>144</v>
      </c>
      <c r="J4" s="365"/>
      <c r="K4" s="366" t="s">
        <v>115</v>
      </c>
      <c r="L4" s="367"/>
      <c r="M4" s="368" t="s">
        <v>116</v>
      </c>
      <c r="N4" s="369"/>
      <c r="O4" s="60" t="s">
        <v>139</v>
      </c>
    </row>
    <row r="5" spans="1:15" ht="25.5" customHeight="1" x14ac:dyDescent="0.2">
      <c r="A5" s="343"/>
      <c r="B5" s="343"/>
      <c r="C5" s="62" t="s">
        <v>118</v>
      </c>
      <c r="D5" s="62" t="s">
        <v>119</v>
      </c>
      <c r="E5" s="62" t="s">
        <v>118</v>
      </c>
      <c r="F5" s="62" t="s">
        <v>119</v>
      </c>
      <c r="G5" s="62" t="s">
        <v>118</v>
      </c>
      <c r="H5" s="62" t="s">
        <v>119</v>
      </c>
      <c r="I5" s="62" t="s">
        <v>118</v>
      </c>
      <c r="J5" s="62" t="s">
        <v>119</v>
      </c>
      <c r="K5" s="62" t="s">
        <v>118</v>
      </c>
      <c r="L5" s="62" t="s">
        <v>119</v>
      </c>
      <c r="M5" s="65" t="s">
        <v>118</v>
      </c>
      <c r="N5" s="66" t="s">
        <v>119</v>
      </c>
      <c r="O5" s="61" t="s">
        <v>120</v>
      </c>
    </row>
    <row r="6" spans="1:15" ht="25.5" x14ac:dyDescent="0.2">
      <c r="A6" s="67">
        <v>560002</v>
      </c>
      <c r="B6" s="68" t="s">
        <v>9</v>
      </c>
      <c r="C6" s="70">
        <v>1710</v>
      </c>
      <c r="D6" s="70">
        <v>1</v>
      </c>
      <c r="E6" s="70">
        <v>16786</v>
      </c>
      <c r="F6" s="70">
        <v>0</v>
      </c>
      <c r="G6" s="93">
        <v>0.1019</v>
      </c>
      <c r="H6" s="93">
        <v>0</v>
      </c>
      <c r="I6" s="72">
        <v>2.4300000000000002</v>
      </c>
      <c r="J6" s="94">
        <v>0</v>
      </c>
      <c r="K6" s="73">
        <v>2.4300000000000002</v>
      </c>
      <c r="L6" s="73">
        <v>0</v>
      </c>
      <c r="M6" s="74"/>
      <c r="N6" s="95"/>
      <c r="O6" s="76">
        <f>K6+L6</f>
        <v>2.4300000000000002</v>
      </c>
    </row>
    <row r="7" spans="1:15" ht="25.5" x14ac:dyDescent="0.2">
      <c r="A7" s="67">
        <v>560014</v>
      </c>
      <c r="B7" s="68" t="s">
        <v>20</v>
      </c>
      <c r="C7" s="70">
        <v>185</v>
      </c>
      <c r="D7" s="70">
        <v>4</v>
      </c>
      <c r="E7" s="70">
        <v>4141</v>
      </c>
      <c r="F7" s="70">
        <v>35</v>
      </c>
      <c r="G7" s="93">
        <v>4.4699999999999997E-2</v>
      </c>
      <c r="H7" s="93">
        <v>0.1143</v>
      </c>
      <c r="I7" s="72">
        <v>2.5</v>
      </c>
      <c r="J7" s="94">
        <v>2.4700000000000002</v>
      </c>
      <c r="K7" s="73">
        <v>2.48</v>
      </c>
      <c r="L7" s="73">
        <v>0.02</v>
      </c>
      <c r="M7" s="74"/>
      <c r="N7" s="95"/>
      <c r="O7" s="76">
        <f t="shared" ref="O7:O65" si="0">K7+L7</f>
        <v>2.5</v>
      </c>
    </row>
    <row r="8" spans="1:15" ht="25.5" x14ac:dyDescent="0.2">
      <c r="A8" s="67">
        <v>560017</v>
      </c>
      <c r="B8" s="68" t="s">
        <v>21</v>
      </c>
      <c r="C8" s="70">
        <v>7370</v>
      </c>
      <c r="D8" s="70">
        <v>6</v>
      </c>
      <c r="E8" s="70">
        <v>76719</v>
      </c>
      <c r="F8" s="70">
        <v>4</v>
      </c>
      <c r="G8" s="93">
        <v>9.6100000000000005E-2</v>
      </c>
      <c r="H8" s="93">
        <v>1.5</v>
      </c>
      <c r="I8" s="72">
        <v>2.5</v>
      </c>
      <c r="J8" s="94">
        <v>0</v>
      </c>
      <c r="K8" s="73">
        <v>2.5</v>
      </c>
      <c r="L8" s="73">
        <v>0</v>
      </c>
      <c r="M8" s="74"/>
      <c r="N8" s="95"/>
      <c r="O8" s="76">
        <f t="shared" si="0"/>
        <v>2.5</v>
      </c>
    </row>
    <row r="9" spans="1:15" ht="25.5" x14ac:dyDescent="0.2">
      <c r="A9" s="67">
        <v>560019</v>
      </c>
      <c r="B9" s="68" t="s">
        <v>22</v>
      </c>
      <c r="C9" s="70">
        <v>9180</v>
      </c>
      <c r="D9" s="70">
        <v>362</v>
      </c>
      <c r="E9" s="70">
        <v>88775</v>
      </c>
      <c r="F9" s="70">
        <v>4057</v>
      </c>
      <c r="G9" s="93">
        <v>0.10340000000000001</v>
      </c>
      <c r="H9" s="93">
        <v>8.9200000000000002E-2</v>
      </c>
      <c r="I9" s="72">
        <v>2.3199999999999998</v>
      </c>
      <c r="J9" s="94">
        <v>2.5</v>
      </c>
      <c r="K9" s="73">
        <v>2.23</v>
      </c>
      <c r="L9" s="73">
        <v>0.1</v>
      </c>
      <c r="M9" s="74"/>
      <c r="N9" s="95"/>
      <c r="O9" s="76">
        <f t="shared" si="0"/>
        <v>2.33</v>
      </c>
    </row>
    <row r="10" spans="1:15" ht="25.5" x14ac:dyDescent="0.2">
      <c r="A10" s="67">
        <v>560021</v>
      </c>
      <c r="B10" s="68" t="s">
        <v>23</v>
      </c>
      <c r="C10" s="70">
        <v>6237</v>
      </c>
      <c r="D10" s="70">
        <v>4539</v>
      </c>
      <c r="E10" s="70">
        <v>55723</v>
      </c>
      <c r="F10" s="70">
        <v>37839</v>
      </c>
      <c r="G10" s="93">
        <v>0.1119</v>
      </c>
      <c r="H10" s="93">
        <v>0.12</v>
      </c>
      <c r="I10" s="72">
        <v>1.67</v>
      </c>
      <c r="J10" s="94">
        <v>2.46</v>
      </c>
      <c r="K10" s="73">
        <v>1</v>
      </c>
      <c r="L10" s="73">
        <v>0.98</v>
      </c>
      <c r="M10" s="74"/>
      <c r="N10" s="95"/>
      <c r="O10" s="76">
        <f t="shared" si="0"/>
        <v>1.98</v>
      </c>
    </row>
    <row r="11" spans="1:15" ht="25.5" x14ac:dyDescent="0.2">
      <c r="A11" s="67">
        <v>560022</v>
      </c>
      <c r="B11" s="68" t="s">
        <v>24</v>
      </c>
      <c r="C11" s="70">
        <v>7317</v>
      </c>
      <c r="D11" s="70">
        <v>2586</v>
      </c>
      <c r="E11" s="70">
        <v>66875</v>
      </c>
      <c r="F11" s="70">
        <v>23896</v>
      </c>
      <c r="G11" s="93">
        <v>0.1094</v>
      </c>
      <c r="H11" s="93">
        <v>0.1082</v>
      </c>
      <c r="I11" s="72">
        <v>1.86</v>
      </c>
      <c r="J11" s="94">
        <v>2.48</v>
      </c>
      <c r="K11" s="73">
        <v>1.38</v>
      </c>
      <c r="L11" s="73">
        <v>0.64</v>
      </c>
      <c r="M11" s="74"/>
      <c r="N11" s="95"/>
      <c r="O11" s="76">
        <f t="shared" si="0"/>
        <v>2.02</v>
      </c>
    </row>
    <row r="12" spans="1:15" ht="12.75" x14ac:dyDescent="0.2">
      <c r="A12" s="67">
        <v>560024</v>
      </c>
      <c r="B12" s="68" t="s">
        <v>25</v>
      </c>
      <c r="C12" s="70">
        <v>114</v>
      </c>
      <c r="D12" s="70">
        <v>6054</v>
      </c>
      <c r="E12" s="70">
        <v>2551</v>
      </c>
      <c r="F12" s="70">
        <v>50074</v>
      </c>
      <c r="G12" s="93">
        <v>4.4699999999999997E-2</v>
      </c>
      <c r="H12" s="93">
        <v>0.12089999999999999</v>
      </c>
      <c r="I12" s="72">
        <v>2.5</v>
      </c>
      <c r="J12" s="94">
        <v>2.4500000000000002</v>
      </c>
      <c r="K12" s="73">
        <v>0.13</v>
      </c>
      <c r="L12" s="73">
        <v>2.33</v>
      </c>
      <c r="M12" s="74"/>
      <c r="N12" s="95"/>
      <c r="O12" s="76">
        <f t="shared" si="0"/>
        <v>2.46</v>
      </c>
    </row>
    <row r="13" spans="1:15" ht="25.5" x14ac:dyDescent="0.2">
      <c r="A13" s="67">
        <v>560026</v>
      </c>
      <c r="B13" s="68" t="s">
        <v>26</v>
      </c>
      <c r="C13" s="70">
        <v>9921</v>
      </c>
      <c r="D13" s="70">
        <v>2499</v>
      </c>
      <c r="E13" s="70">
        <v>94787</v>
      </c>
      <c r="F13" s="70">
        <v>19107</v>
      </c>
      <c r="G13" s="93">
        <v>0.1047</v>
      </c>
      <c r="H13" s="93">
        <v>0.1308</v>
      </c>
      <c r="I13" s="72">
        <v>2.2200000000000002</v>
      </c>
      <c r="J13" s="94">
        <v>2.44</v>
      </c>
      <c r="K13" s="73">
        <v>1.84</v>
      </c>
      <c r="L13" s="73">
        <v>0.41</v>
      </c>
      <c r="M13" s="74"/>
      <c r="N13" s="95"/>
      <c r="O13" s="76">
        <f t="shared" si="0"/>
        <v>2.25</v>
      </c>
    </row>
    <row r="14" spans="1:15" ht="12.75" x14ac:dyDescent="0.2">
      <c r="A14" s="67">
        <v>560032</v>
      </c>
      <c r="B14" s="68" t="s">
        <v>28</v>
      </c>
      <c r="C14" s="70">
        <v>2374</v>
      </c>
      <c r="D14" s="70">
        <v>0</v>
      </c>
      <c r="E14" s="70">
        <v>20849</v>
      </c>
      <c r="F14" s="70">
        <v>0</v>
      </c>
      <c r="G14" s="93">
        <v>0.1139</v>
      </c>
      <c r="H14" s="93">
        <v>0</v>
      </c>
      <c r="I14" s="72">
        <v>1.52</v>
      </c>
      <c r="J14" s="94">
        <v>0</v>
      </c>
      <c r="K14" s="73">
        <v>1.52</v>
      </c>
      <c r="L14" s="73">
        <v>0</v>
      </c>
      <c r="M14" s="74"/>
      <c r="N14" s="95"/>
      <c r="O14" s="76">
        <f t="shared" si="0"/>
        <v>1.52</v>
      </c>
    </row>
    <row r="15" spans="1:15" ht="12.75" x14ac:dyDescent="0.2">
      <c r="A15" s="67">
        <v>560033</v>
      </c>
      <c r="B15" s="68" t="s">
        <v>29</v>
      </c>
      <c r="C15" s="70">
        <v>4306</v>
      </c>
      <c r="D15" s="70">
        <v>0</v>
      </c>
      <c r="E15" s="70">
        <v>40933</v>
      </c>
      <c r="F15" s="70">
        <v>0</v>
      </c>
      <c r="G15" s="93">
        <v>0.1052</v>
      </c>
      <c r="H15" s="93">
        <v>0</v>
      </c>
      <c r="I15" s="72">
        <v>2.1800000000000002</v>
      </c>
      <c r="J15" s="94">
        <v>0</v>
      </c>
      <c r="K15" s="73">
        <v>2.1800000000000002</v>
      </c>
      <c r="L15" s="73">
        <v>0</v>
      </c>
      <c r="M15" s="74"/>
      <c r="N15" s="95"/>
      <c r="O15" s="76">
        <f t="shared" si="0"/>
        <v>2.1800000000000002</v>
      </c>
    </row>
    <row r="16" spans="1:15" ht="12.75" x14ac:dyDescent="0.2">
      <c r="A16" s="67">
        <v>560034</v>
      </c>
      <c r="B16" s="68" t="s">
        <v>30</v>
      </c>
      <c r="C16" s="70">
        <v>3854</v>
      </c>
      <c r="D16" s="70">
        <v>1</v>
      </c>
      <c r="E16" s="70">
        <v>37935</v>
      </c>
      <c r="F16" s="70">
        <v>3</v>
      </c>
      <c r="G16" s="93">
        <v>0.1016</v>
      </c>
      <c r="H16" s="93">
        <v>0.33329999999999999</v>
      </c>
      <c r="I16" s="72">
        <v>2.4500000000000002</v>
      </c>
      <c r="J16" s="94">
        <v>2.08</v>
      </c>
      <c r="K16" s="73">
        <v>2.4500000000000002</v>
      </c>
      <c r="L16" s="73">
        <v>0</v>
      </c>
      <c r="M16" s="74"/>
      <c r="N16" s="95"/>
      <c r="O16" s="76">
        <f t="shared" si="0"/>
        <v>2.4500000000000002</v>
      </c>
    </row>
    <row r="17" spans="1:15" ht="12.75" x14ac:dyDescent="0.2">
      <c r="A17" s="67">
        <v>560035</v>
      </c>
      <c r="B17" s="68" t="s">
        <v>31</v>
      </c>
      <c r="C17" s="70">
        <v>73</v>
      </c>
      <c r="D17" s="70">
        <v>3263</v>
      </c>
      <c r="E17" s="70">
        <v>1753</v>
      </c>
      <c r="F17" s="70">
        <v>30604</v>
      </c>
      <c r="G17" s="93">
        <v>4.1599999999999998E-2</v>
      </c>
      <c r="H17" s="93">
        <v>0.1066</v>
      </c>
      <c r="I17" s="72">
        <v>2.5</v>
      </c>
      <c r="J17" s="94">
        <v>2.48</v>
      </c>
      <c r="K17" s="73">
        <v>0.13</v>
      </c>
      <c r="L17" s="73">
        <v>2.36</v>
      </c>
      <c r="M17" s="74"/>
      <c r="N17" s="95"/>
      <c r="O17" s="76">
        <f t="shared" si="0"/>
        <v>2.4900000000000002</v>
      </c>
    </row>
    <row r="18" spans="1:15" ht="12.75" x14ac:dyDescent="0.2">
      <c r="A18" s="67">
        <v>560036</v>
      </c>
      <c r="B18" s="68" t="s">
        <v>27</v>
      </c>
      <c r="C18" s="70">
        <v>4906</v>
      </c>
      <c r="D18" s="70">
        <v>1203</v>
      </c>
      <c r="E18" s="70">
        <v>47460</v>
      </c>
      <c r="F18" s="70">
        <v>10787</v>
      </c>
      <c r="G18" s="93">
        <v>0.10340000000000001</v>
      </c>
      <c r="H18" s="93">
        <v>0.1115</v>
      </c>
      <c r="I18" s="72">
        <v>2.3199999999999998</v>
      </c>
      <c r="J18" s="94">
        <v>2.4700000000000002</v>
      </c>
      <c r="K18" s="73">
        <v>1.88</v>
      </c>
      <c r="L18" s="73">
        <v>0.47</v>
      </c>
      <c r="M18" s="74"/>
      <c r="N18" s="95"/>
      <c r="O18" s="76">
        <f t="shared" si="0"/>
        <v>2.35</v>
      </c>
    </row>
    <row r="19" spans="1:15" ht="25.5" x14ac:dyDescent="0.2">
      <c r="A19" s="67">
        <v>560041</v>
      </c>
      <c r="B19" s="68" t="s">
        <v>33</v>
      </c>
      <c r="C19" s="70">
        <v>34</v>
      </c>
      <c r="D19" s="70">
        <v>1390</v>
      </c>
      <c r="E19" s="70">
        <v>934</v>
      </c>
      <c r="F19" s="70">
        <v>19506</v>
      </c>
      <c r="G19" s="93">
        <v>3.6400000000000002E-2</v>
      </c>
      <c r="H19" s="93">
        <v>7.1300000000000002E-2</v>
      </c>
      <c r="I19" s="72">
        <v>2.5</v>
      </c>
      <c r="J19" s="94">
        <v>2.5</v>
      </c>
      <c r="K19" s="73">
        <v>0.12</v>
      </c>
      <c r="L19" s="73">
        <v>2.38</v>
      </c>
      <c r="M19" s="74"/>
      <c r="N19" s="95"/>
      <c r="O19" s="76">
        <f t="shared" si="0"/>
        <v>2.5</v>
      </c>
    </row>
    <row r="20" spans="1:15" ht="12.75" x14ac:dyDescent="0.2">
      <c r="A20" s="67">
        <v>560043</v>
      </c>
      <c r="B20" s="68" t="s">
        <v>34</v>
      </c>
      <c r="C20" s="70">
        <v>2840</v>
      </c>
      <c r="D20" s="70">
        <v>459</v>
      </c>
      <c r="E20" s="70">
        <v>21204</v>
      </c>
      <c r="F20" s="70">
        <v>5152</v>
      </c>
      <c r="G20" s="93">
        <v>0.13389999999999999</v>
      </c>
      <c r="H20" s="93">
        <v>8.9099999999999999E-2</v>
      </c>
      <c r="I20" s="72">
        <v>0</v>
      </c>
      <c r="J20" s="94">
        <v>2.5</v>
      </c>
      <c r="K20" s="73">
        <v>0</v>
      </c>
      <c r="L20" s="73">
        <v>0.5</v>
      </c>
      <c r="M20" s="74"/>
      <c r="N20" s="95"/>
      <c r="O20" s="76">
        <f t="shared" si="0"/>
        <v>0.5</v>
      </c>
    </row>
    <row r="21" spans="1:15" ht="12.75" x14ac:dyDescent="0.2">
      <c r="A21" s="67">
        <v>560045</v>
      </c>
      <c r="B21" s="68" t="s">
        <v>35</v>
      </c>
      <c r="C21" s="70">
        <v>1932</v>
      </c>
      <c r="D21" s="70">
        <v>555</v>
      </c>
      <c r="E21" s="70">
        <v>19954</v>
      </c>
      <c r="F21" s="70">
        <v>5837</v>
      </c>
      <c r="G21" s="93">
        <v>9.6799999999999997E-2</v>
      </c>
      <c r="H21" s="93">
        <v>9.5100000000000004E-2</v>
      </c>
      <c r="I21" s="72">
        <v>2.5</v>
      </c>
      <c r="J21" s="94">
        <v>2.5</v>
      </c>
      <c r="K21" s="73">
        <v>1.92</v>
      </c>
      <c r="L21" s="73">
        <v>0.57999999999999996</v>
      </c>
      <c r="M21" s="74"/>
      <c r="N21" s="95"/>
      <c r="O21" s="76">
        <f t="shared" si="0"/>
        <v>2.5</v>
      </c>
    </row>
    <row r="22" spans="1:15" ht="12.75" x14ac:dyDescent="0.2">
      <c r="A22" s="67">
        <v>560047</v>
      </c>
      <c r="B22" s="68" t="s">
        <v>36</v>
      </c>
      <c r="C22" s="70">
        <v>2461</v>
      </c>
      <c r="D22" s="70">
        <v>625</v>
      </c>
      <c r="E22" s="70">
        <v>30078</v>
      </c>
      <c r="F22" s="70">
        <v>8321</v>
      </c>
      <c r="G22" s="93">
        <v>8.1799999999999998E-2</v>
      </c>
      <c r="H22" s="93">
        <v>7.51E-2</v>
      </c>
      <c r="I22" s="72">
        <v>2.5</v>
      </c>
      <c r="J22" s="94">
        <v>2.5</v>
      </c>
      <c r="K22" s="73">
        <v>1.95</v>
      </c>
      <c r="L22" s="73">
        <v>0.55000000000000004</v>
      </c>
      <c r="M22" s="74"/>
      <c r="N22" s="95"/>
      <c r="O22" s="76">
        <f t="shared" si="0"/>
        <v>2.5</v>
      </c>
    </row>
    <row r="23" spans="1:15" ht="12.75" x14ac:dyDescent="0.2">
      <c r="A23" s="67">
        <v>560052</v>
      </c>
      <c r="B23" s="68" t="s">
        <v>38</v>
      </c>
      <c r="C23" s="70">
        <v>1931</v>
      </c>
      <c r="D23" s="70">
        <v>669</v>
      </c>
      <c r="E23" s="70">
        <v>17925</v>
      </c>
      <c r="F23" s="70">
        <v>5609</v>
      </c>
      <c r="G23" s="93">
        <v>0.1077</v>
      </c>
      <c r="H23" s="93">
        <v>0.1193</v>
      </c>
      <c r="I23" s="72">
        <v>1.99</v>
      </c>
      <c r="J23" s="94">
        <v>2.46</v>
      </c>
      <c r="K23" s="73">
        <v>1.51</v>
      </c>
      <c r="L23" s="73">
        <v>0.59</v>
      </c>
      <c r="M23" s="74"/>
      <c r="N23" s="95"/>
      <c r="O23" s="76">
        <f t="shared" si="0"/>
        <v>2.1</v>
      </c>
    </row>
    <row r="24" spans="1:15" ht="12.75" x14ac:dyDescent="0.2">
      <c r="A24" s="67">
        <v>560053</v>
      </c>
      <c r="B24" s="68" t="s">
        <v>39</v>
      </c>
      <c r="C24" s="70">
        <v>961</v>
      </c>
      <c r="D24" s="70">
        <v>131</v>
      </c>
      <c r="E24" s="70">
        <v>16112</v>
      </c>
      <c r="F24" s="70">
        <v>4645</v>
      </c>
      <c r="G24" s="93">
        <v>5.96E-2</v>
      </c>
      <c r="H24" s="93">
        <v>2.8199999999999999E-2</v>
      </c>
      <c r="I24" s="72">
        <v>2.5</v>
      </c>
      <c r="J24" s="94">
        <v>2.5</v>
      </c>
      <c r="K24" s="73">
        <v>1.95</v>
      </c>
      <c r="L24" s="73">
        <v>0.55000000000000004</v>
      </c>
      <c r="M24" s="74"/>
      <c r="N24" s="95"/>
      <c r="O24" s="76">
        <f t="shared" si="0"/>
        <v>2.5</v>
      </c>
    </row>
    <row r="25" spans="1:15" ht="12.75" x14ac:dyDescent="0.2">
      <c r="A25" s="67">
        <v>560054</v>
      </c>
      <c r="B25" s="68" t="s">
        <v>40</v>
      </c>
      <c r="C25" s="70">
        <v>819</v>
      </c>
      <c r="D25" s="70">
        <v>150</v>
      </c>
      <c r="E25" s="70">
        <v>16219</v>
      </c>
      <c r="F25" s="70">
        <v>5272</v>
      </c>
      <c r="G25" s="93">
        <v>5.0500000000000003E-2</v>
      </c>
      <c r="H25" s="93">
        <v>2.8500000000000001E-2</v>
      </c>
      <c r="I25" s="72">
        <v>2.5</v>
      </c>
      <c r="J25" s="94">
        <v>2.5</v>
      </c>
      <c r="K25" s="73">
        <v>1.87</v>
      </c>
      <c r="L25" s="73">
        <v>0.63</v>
      </c>
      <c r="M25" s="74"/>
      <c r="N25" s="95"/>
      <c r="O25" s="76">
        <f t="shared" si="0"/>
        <v>2.5</v>
      </c>
    </row>
    <row r="26" spans="1:15" ht="25.5" x14ac:dyDescent="0.2">
      <c r="A26" s="67">
        <v>560055</v>
      </c>
      <c r="B26" s="68" t="s">
        <v>41</v>
      </c>
      <c r="C26" s="70">
        <v>1070</v>
      </c>
      <c r="D26" s="70">
        <v>168</v>
      </c>
      <c r="E26" s="70">
        <v>11416</v>
      </c>
      <c r="F26" s="70">
        <v>2753</v>
      </c>
      <c r="G26" s="93">
        <v>9.3700000000000006E-2</v>
      </c>
      <c r="H26" s="93">
        <v>6.0999999999999999E-2</v>
      </c>
      <c r="I26" s="72">
        <v>2.5</v>
      </c>
      <c r="J26" s="94">
        <v>2.5</v>
      </c>
      <c r="K26" s="73">
        <v>2.02</v>
      </c>
      <c r="L26" s="73">
        <v>0.48</v>
      </c>
      <c r="M26" s="74"/>
      <c r="N26" s="95"/>
      <c r="O26" s="76">
        <f t="shared" si="0"/>
        <v>2.5</v>
      </c>
    </row>
    <row r="27" spans="1:15" ht="12.75" x14ac:dyDescent="0.2">
      <c r="A27" s="67">
        <v>560056</v>
      </c>
      <c r="B27" s="68" t="s">
        <v>42</v>
      </c>
      <c r="C27" s="70">
        <v>849</v>
      </c>
      <c r="D27" s="70">
        <v>143</v>
      </c>
      <c r="E27" s="70">
        <v>15690</v>
      </c>
      <c r="F27" s="70">
        <v>3503</v>
      </c>
      <c r="G27" s="93">
        <v>5.4100000000000002E-2</v>
      </c>
      <c r="H27" s="93">
        <v>4.0800000000000003E-2</v>
      </c>
      <c r="I27" s="72">
        <v>2.5</v>
      </c>
      <c r="J27" s="94">
        <v>2.5</v>
      </c>
      <c r="K27" s="73">
        <v>2.0499999999999998</v>
      </c>
      <c r="L27" s="73">
        <v>0.45</v>
      </c>
      <c r="M27" s="74"/>
      <c r="N27" s="95"/>
      <c r="O27" s="76">
        <f t="shared" si="0"/>
        <v>2.5</v>
      </c>
    </row>
    <row r="28" spans="1:15" ht="12.75" x14ac:dyDescent="0.2">
      <c r="A28" s="67">
        <v>560057</v>
      </c>
      <c r="B28" s="68" t="s">
        <v>43</v>
      </c>
      <c r="C28" s="70">
        <v>1381</v>
      </c>
      <c r="D28" s="70">
        <v>367</v>
      </c>
      <c r="E28" s="70">
        <v>12513</v>
      </c>
      <c r="F28" s="70">
        <v>3354</v>
      </c>
      <c r="G28" s="93">
        <v>0.1104</v>
      </c>
      <c r="H28" s="93">
        <v>0.1094</v>
      </c>
      <c r="I28" s="72">
        <v>1.79</v>
      </c>
      <c r="J28" s="94">
        <v>2.4700000000000002</v>
      </c>
      <c r="K28" s="73">
        <v>1.41</v>
      </c>
      <c r="L28" s="73">
        <v>0.52</v>
      </c>
      <c r="M28" s="74"/>
      <c r="N28" s="95"/>
      <c r="O28" s="76">
        <f t="shared" si="0"/>
        <v>1.93</v>
      </c>
    </row>
    <row r="29" spans="1:15" ht="12.75" x14ac:dyDescent="0.2">
      <c r="A29" s="67">
        <v>560058</v>
      </c>
      <c r="B29" s="68" t="s">
        <v>44</v>
      </c>
      <c r="C29" s="70">
        <v>3508</v>
      </c>
      <c r="D29" s="70">
        <v>645</v>
      </c>
      <c r="E29" s="70">
        <v>35189</v>
      </c>
      <c r="F29" s="70">
        <v>9975</v>
      </c>
      <c r="G29" s="93">
        <v>9.9699999999999997E-2</v>
      </c>
      <c r="H29" s="93">
        <v>6.4699999999999994E-2</v>
      </c>
      <c r="I29" s="72">
        <v>2.5</v>
      </c>
      <c r="J29" s="94">
        <v>2.5</v>
      </c>
      <c r="K29" s="73">
        <v>1.95</v>
      </c>
      <c r="L29" s="73">
        <v>0.55000000000000004</v>
      </c>
      <c r="M29" s="74"/>
      <c r="N29" s="95"/>
      <c r="O29" s="76">
        <f t="shared" si="0"/>
        <v>2.5</v>
      </c>
    </row>
    <row r="30" spans="1:15" ht="12.75" x14ac:dyDescent="0.2">
      <c r="A30" s="67">
        <v>560059</v>
      </c>
      <c r="B30" s="68" t="s">
        <v>45</v>
      </c>
      <c r="C30" s="70">
        <v>708</v>
      </c>
      <c r="D30" s="70">
        <v>106</v>
      </c>
      <c r="E30" s="70">
        <v>10974</v>
      </c>
      <c r="F30" s="70">
        <v>2718</v>
      </c>
      <c r="G30" s="93">
        <v>6.4500000000000002E-2</v>
      </c>
      <c r="H30" s="93">
        <v>3.9E-2</v>
      </c>
      <c r="I30" s="72">
        <v>2.5</v>
      </c>
      <c r="J30" s="94">
        <v>2.5</v>
      </c>
      <c r="K30" s="73">
        <v>2</v>
      </c>
      <c r="L30" s="73">
        <v>0.5</v>
      </c>
      <c r="M30" s="74"/>
      <c r="N30" s="95"/>
      <c r="O30" s="76">
        <f t="shared" si="0"/>
        <v>2.5</v>
      </c>
    </row>
    <row r="31" spans="1:15" ht="12.75" x14ac:dyDescent="0.2">
      <c r="A31" s="67">
        <v>560060</v>
      </c>
      <c r="B31" s="68" t="s">
        <v>46</v>
      </c>
      <c r="C31" s="70">
        <v>968</v>
      </c>
      <c r="D31" s="70">
        <v>238</v>
      </c>
      <c r="E31" s="70">
        <v>12348</v>
      </c>
      <c r="F31" s="70">
        <v>3681</v>
      </c>
      <c r="G31" s="93">
        <v>7.8399999999999997E-2</v>
      </c>
      <c r="H31" s="93">
        <v>6.4699999999999994E-2</v>
      </c>
      <c r="I31" s="72">
        <v>2.5</v>
      </c>
      <c r="J31" s="94">
        <v>2.5</v>
      </c>
      <c r="K31" s="73">
        <v>1.93</v>
      </c>
      <c r="L31" s="73">
        <v>0.56999999999999995</v>
      </c>
      <c r="M31" s="74"/>
      <c r="N31" s="95"/>
      <c r="O31" s="76">
        <f t="shared" si="0"/>
        <v>2.5</v>
      </c>
    </row>
    <row r="32" spans="1:15" ht="12.75" x14ac:dyDescent="0.2">
      <c r="A32" s="67">
        <v>560061</v>
      </c>
      <c r="B32" s="68" t="s">
        <v>47</v>
      </c>
      <c r="C32" s="70">
        <v>1116</v>
      </c>
      <c r="D32" s="70">
        <v>390</v>
      </c>
      <c r="E32" s="70">
        <v>18158</v>
      </c>
      <c r="F32" s="70">
        <v>5347</v>
      </c>
      <c r="G32" s="93">
        <v>6.1499999999999999E-2</v>
      </c>
      <c r="H32" s="93">
        <v>7.2900000000000006E-2</v>
      </c>
      <c r="I32" s="72">
        <v>2.5</v>
      </c>
      <c r="J32" s="94">
        <v>2.5</v>
      </c>
      <c r="K32" s="73">
        <v>1.93</v>
      </c>
      <c r="L32" s="73">
        <v>0.56999999999999995</v>
      </c>
      <c r="M32" s="74"/>
      <c r="N32" s="95"/>
      <c r="O32" s="76">
        <f t="shared" si="0"/>
        <v>2.5</v>
      </c>
    </row>
    <row r="33" spans="1:15" ht="12.75" x14ac:dyDescent="0.2">
      <c r="A33" s="67">
        <v>560062</v>
      </c>
      <c r="B33" s="68" t="s">
        <v>48</v>
      </c>
      <c r="C33" s="70">
        <v>1475</v>
      </c>
      <c r="D33" s="70">
        <v>221</v>
      </c>
      <c r="E33" s="70">
        <v>13356</v>
      </c>
      <c r="F33" s="70">
        <v>3289</v>
      </c>
      <c r="G33" s="93">
        <v>0.1104</v>
      </c>
      <c r="H33" s="93">
        <v>6.7199999999999996E-2</v>
      </c>
      <c r="I33" s="72">
        <v>1.79</v>
      </c>
      <c r="J33" s="94">
        <v>2.5</v>
      </c>
      <c r="K33" s="73">
        <v>1.43</v>
      </c>
      <c r="L33" s="73">
        <v>0.5</v>
      </c>
      <c r="M33" s="74"/>
      <c r="N33" s="95"/>
      <c r="O33" s="76">
        <f t="shared" si="0"/>
        <v>1.93</v>
      </c>
    </row>
    <row r="34" spans="1:15" ht="25.5" x14ac:dyDescent="0.2">
      <c r="A34" s="67">
        <v>560063</v>
      </c>
      <c r="B34" s="68" t="s">
        <v>49</v>
      </c>
      <c r="C34" s="70">
        <v>648</v>
      </c>
      <c r="D34" s="70">
        <v>130</v>
      </c>
      <c r="E34" s="70">
        <v>14172</v>
      </c>
      <c r="F34" s="70">
        <v>4195</v>
      </c>
      <c r="G34" s="93">
        <v>4.5699999999999998E-2</v>
      </c>
      <c r="H34" s="93">
        <v>3.1E-2</v>
      </c>
      <c r="I34" s="72">
        <v>2.5</v>
      </c>
      <c r="J34" s="94">
        <v>2.5</v>
      </c>
      <c r="K34" s="73">
        <v>1.93</v>
      </c>
      <c r="L34" s="73">
        <v>0.56999999999999995</v>
      </c>
      <c r="M34" s="74"/>
      <c r="N34" s="95"/>
      <c r="O34" s="76">
        <f t="shared" si="0"/>
        <v>2.5</v>
      </c>
    </row>
    <row r="35" spans="1:15" ht="12.75" x14ac:dyDescent="0.2">
      <c r="A35" s="67">
        <v>560064</v>
      </c>
      <c r="B35" s="68" t="s">
        <v>50</v>
      </c>
      <c r="C35" s="70">
        <v>2756</v>
      </c>
      <c r="D35" s="70">
        <v>463</v>
      </c>
      <c r="E35" s="70">
        <v>31258</v>
      </c>
      <c r="F35" s="70">
        <v>9195</v>
      </c>
      <c r="G35" s="93">
        <v>8.8200000000000001E-2</v>
      </c>
      <c r="H35" s="93">
        <v>5.04E-2</v>
      </c>
      <c r="I35" s="72">
        <v>2.5</v>
      </c>
      <c r="J35" s="94">
        <v>2.5</v>
      </c>
      <c r="K35" s="73">
        <v>1.93</v>
      </c>
      <c r="L35" s="73">
        <v>0.56999999999999995</v>
      </c>
      <c r="M35" s="74"/>
      <c r="N35" s="95"/>
      <c r="O35" s="76">
        <f t="shared" si="0"/>
        <v>2.5</v>
      </c>
    </row>
    <row r="36" spans="1:15" ht="12.75" x14ac:dyDescent="0.2">
      <c r="A36" s="67">
        <v>560065</v>
      </c>
      <c r="B36" s="68" t="s">
        <v>51</v>
      </c>
      <c r="C36" s="70">
        <v>913</v>
      </c>
      <c r="D36" s="70">
        <v>156</v>
      </c>
      <c r="E36" s="70">
        <v>13260</v>
      </c>
      <c r="F36" s="70">
        <v>3129</v>
      </c>
      <c r="G36" s="93">
        <v>6.8900000000000003E-2</v>
      </c>
      <c r="H36" s="93">
        <v>4.99E-2</v>
      </c>
      <c r="I36" s="72">
        <v>2.5</v>
      </c>
      <c r="J36" s="94">
        <v>2.5</v>
      </c>
      <c r="K36" s="73">
        <v>2.0299999999999998</v>
      </c>
      <c r="L36" s="73">
        <v>0.47</v>
      </c>
      <c r="M36" s="74"/>
      <c r="N36" s="95"/>
      <c r="O36" s="76">
        <f t="shared" si="0"/>
        <v>2.5</v>
      </c>
    </row>
    <row r="37" spans="1:15" ht="12.75" x14ac:dyDescent="0.2">
      <c r="A37" s="67">
        <v>560066</v>
      </c>
      <c r="B37" s="68" t="s">
        <v>52</v>
      </c>
      <c r="C37" s="70">
        <v>484</v>
      </c>
      <c r="D37" s="70">
        <v>141</v>
      </c>
      <c r="E37" s="70">
        <v>9057</v>
      </c>
      <c r="F37" s="70">
        <v>2318</v>
      </c>
      <c r="G37" s="93">
        <v>5.3400000000000003E-2</v>
      </c>
      <c r="H37" s="93">
        <v>6.08E-2</v>
      </c>
      <c r="I37" s="72">
        <v>2.5</v>
      </c>
      <c r="J37" s="94">
        <v>2.5</v>
      </c>
      <c r="K37" s="73">
        <v>2</v>
      </c>
      <c r="L37" s="73">
        <v>0.5</v>
      </c>
      <c r="M37" s="74"/>
      <c r="N37" s="95"/>
      <c r="O37" s="76">
        <f t="shared" si="0"/>
        <v>2.5</v>
      </c>
    </row>
    <row r="38" spans="1:15" ht="12.75" x14ac:dyDescent="0.2">
      <c r="A38" s="67">
        <v>560067</v>
      </c>
      <c r="B38" s="68" t="s">
        <v>53</v>
      </c>
      <c r="C38" s="70">
        <v>1931</v>
      </c>
      <c r="D38" s="70">
        <v>485</v>
      </c>
      <c r="E38" s="70">
        <v>22059</v>
      </c>
      <c r="F38" s="70">
        <v>6962</v>
      </c>
      <c r="G38" s="93">
        <v>8.7499999999999994E-2</v>
      </c>
      <c r="H38" s="93">
        <v>6.9699999999999998E-2</v>
      </c>
      <c r="I38" s="72">
        <v>2.5</v>
      </c>
      <c r="J38" s="94">
        <v>2.5</v>
      </c>
      <c r="K38" s="73">
        <v>1.9</v>
      </c>
      <c r="L38" s="73">
        <v>0.6</v>
      </c>
      <c r="M38" s="74"/>
      <c r="N38" s="95"/>
      <c r="O38" s="76">
        <f t="shared" si="0"/>
        <v>2.5</v>
      </c>
    </row>
    <row r="39" spans="1:15" ht="25.5" x14ac:dyDescent="0.2">
      <c r="A39" s="67">
        <v>560068</v>
      </c>
      <c r="B39" s="68" t="s">
        <v>54</v>
      </c>
      <c r="C39" s="70">
        <v>1883</v>
      </c>
      <c r="D39" s="70">
        <v>376</v>
      </c>
      <c r="E39" s="70">
        <v>25512</v>
      </c>
      <c r="F39" s="70">
        <v>7475</v>
      </c>
      <c r="G39" s="93">
        <v>7.3800000000000004E-2</v>
      </c>
      <c r="H39" s="93">
        <v>5.0299999999999997E-2</v>
      </c>
      <c r="I39" s="72">
        <v>2.5</v>
      </c>
      <c r="J39" s="94">
        <v>2.5</v>
      </c>
      <c r="K39" s="73">
        <v>1.93</v>
      </c>
      <c r="L39" s="73">
        <v>0.56999999999999995</v>
      </c>
      <c r="M39" s="74"/>
      <c r="N39" s="95"/>
      <c r="O39" s="76">
        <f t="shared" si="0"/>
        <v>2.5</v>
      </c>
    </row>
    <row r="40" spans="1:15" ht="12.75" x14ac:dyDescent="0.2">
      <c r="A40" s="67">
        <v>560069</v>
      </c>
      <c r="B40" s="68" t="s">
        <v>55</v>
      </c>
      <c r="C40" s="70">
        <v>1693</v>
      </c>
      <c r="D40" s="70">
        <v>181</v>
      </c>
      <c r="E40" s="70">
        <v>15719</v>
      </c>
      <c r="F40" s="70">
        <v>4367</v>
      </c>
      <c r="G40" s="93">
        <v>0.1077</v>
      </c>
      <c r="H40" s="93">
        <v>4.1399999999999999E-2</v>
      </c>
      <c r="I40" s="72">
        <v>1.99</v>
      </c>
      <c r="J40" s="94">
        <v>2.5</v>
      </c>
      <c r="K40" s="73">
        <v>1.55</v>
      </c>
      <c r="L40" s="73">
        <v>0.55000000000000004</v>
      </c>
      <c r="M40" s="74"/>
      <c r="N40" s="95"/>
      <c r="O40" s="76">
        <f t="shared" si="0"/>
        <v>2.1</v>
      </c>
    </row>
    <row r="41" spans="1:15" ht="12.75" x14ac:dyDescent="0.2">
      <c r="A41" s="67">
        <v>560070</v>
      </c>
      <c r="B41" s="68" t="s">
        <v>56</v>
      </c>
      <c r="C41" s="70">
        <v>5044</v>
      </c>
      <c r="D41" s="70">
        <v>2322</v>
      </c>
      <c r="E41" s="70">
        <v>57117</v>
      </c>
      <c r="F41" s="70">
        <v>18512</v>
      </c>
      <c r="G41" s="93">
        <v>8.8300000000000003E-2</v>
      </c>
      <c r="H41" s="93">
        <v>0.12540000000000001</v>
      </c>
      <c r="I41" s="72">
        <v>2.5</v>
      </c>
      <c r="J41" s="94">
        <v>2.4500000000000002</v>
      </c>
      <c r="K41" s="73">
        <v>1.9</v>
      </c>
      <c r="L41" s="73">
        <v>0.59</v>
      </c>
      <c r="M41" s="74"/>
      <c r="N41" s="95"/>
      <c r="O41" s="76">
        <f t="shared" si="0"/>
        <v>2.4900000000000002</v>
      </c>
    </row>
    <row r="42" spans="1:15" ht="12.75" x14ac:dyDescent="0.2">
      <c r="A42" s="67">
        <v>560071</v>
      </c>
      <c r="B42" s="68" t="s">
        <v>57</v>
      </c>
      <c r="C42" s="70">
        <v>1816</v>
      </c>
      <c r="D42" s="70">
        <v>512</v>
      </c>
      <c r="E42" s="70">
        <v>18132</v>
      </c>
      <c r="F42" s="70">
        <v>5990</v>
      </c>
      <c r="G42" s="93">
        <v>0.1002</v>
      </c>
      <c r="H42" s="93">
        <v>8.5500000000000007E-2</v>
      </c>
      <c r="I42" s="72">
        <v>2.5</v>
      </c>
      <c r="J42" s="94">
        <v>2.5</v>
      </c>
      <c r="K42" s="73">
        <v>1.88</v>
      </c>
      <c r="L42" s="73">
        <v>0.62</v>
      </c>
      <c r="M42" s="74"/>
      <c r="N42" s="95"/>
      <c r="O42" s="76">
        <f t="shared" si="0"/>
        <v>2.5</v>
      </c>
    </row>
    <row r="43" spans="1:15" ht="12.75" x14ac:dyDescent="0.2">
      <c r="A43" s="67">
        <v>560072</v>
      </c>
      <c r="B43" s="68" t="s">
        <v>58</v>
      </c>
      <c r="C43" s="70">
        <v>995</v>
      </c>
      <c r="D43" s="70">
        <v>215</v>
      </c>
      <c r="E43" s="70">
        <v>19782</v>
      </c>
      <c r="F43" s="70">
        <v>5380</v>
      </c>
      <c r="G43" s="93">
        <v>5.0299999999999997E-2</v>
      </c>
      <c r="H43" s="93">
        <v>0.04</v>
      </c>
      <c r="I43" s="72">
        <v>2.5</v>
      </c>
      <c r="J43" s="94">
        <v>2.5</v>
      </c>
      <c r="K43" s="73">
        <v>1.98</v>
      </c>
      <c r="L43" s="73">
        <v>0.52</v>
      </c>
      <c r="M43" s="74"/>
      <c r="N43" s="95"/>
      <c r="O43" s="76">
        <f t="shared" si="0"/>
        <v>2.5</v>
      </c>
    </row>
    <row r="44" spans="1:15" ht="12.75" x14ac:dyDescent="0.2">
      <c r="A44" s="67">
        <v>560073</v>
      </c>
      <c r="B44" s="68" t="s">
        <v>59</v>
      </c>
      <c r="C44" s="70">
        <v>767</v>
      </c>
      <c r="D44" s="70">
        <v>144</v>
      </c>
      <c r="E44" s="70">
        <v>11050</v>
      </c>
      <c r="F44" s="70">
        <v>2273</v>
      </c>
      <c r="G44" s="93">
        <v>6.9400000000000003E-2</v>
      </c>
      <c r="H44" s="93">
        <v>6.3399999999999998E-2</v>
      </c>
      <c r="I44" s="72">
        <v>2.5</v>
      </c>
      <c r="J44" s="94">
        <v>2.5</v>
      </c>
      <c r="K44" s="73">
        <v>2.08</v>
      </c>
      <c r="L44" s="73">
        <v>0.42</v>
      </c>
      <c r="M44" s="74"/>
      <c r="N44" s="95"/>
      <c r="O44" s="76">
        <f t="shared" si="0"/>
        <v>2.5</v>
      </c>
    </row>
    <row r="45" spans="1:15" ht="12.75" x14ac:dyDescent="0.2">
      <c r="A45" s="67">
        <v>560074</v>
      </c>
      <c r="B45" s="68" t="s">
        <v>60</v>
      </c>
      <c r="C45" s="70">
        <v>1884</v>
      </c>
      <c r="D45" s="70">
        <v>465</v>
      </c>
      <c r="E45" s="70">
        <v>17488</v>
      </c>
      <c r="F45" s="70">
        <v>5546</v>
      </c>
      <c r="G45" s="93">
        <v>0.1077</v>
      </c>
      <c r="H45" s="93">
        <v>8.3799999999999999E-2</v>
      </c>
      <c r="I45" s="72">
        <v>1.99</v>
      </c>
      <c r="J45" s="94">
        <v>2.5</v>
      </c>
      <c r="K45" s="73">
        <v>1.51</v>
      </c>
      <c r="L45" s="73">
        <v>0.6</v>
      </c>
      <c r="M45" s="74"/>
      <c r="N45" s="95"/>
      <c r="O45" s="76">
        <f t="shared" si="0"/>
        <v>2.11</v>
      </c>
    </row>
    <row r="46" spans="1:15" ht="12.75" x14ac:dyDescent="0.2">
      <c r="A46" s="67">
        <v>560075</v>
      </c>
      <c r="B46" s="68" t="s">
        <v>61</v>
      </c>
      <c r="C46" s="70">
        <v>3498</v>
      </c>
      <c r="D46" s="70">
        <v>845</v>
      </c>
      <c r="E46" s="70">
        <v>29948</v>
      </c>
      <c r="F46" s="70">
        <v>9018</v>
      </c>
      <c r="G46" s="93">
        <v>0.1168</v>
      </c>
      <c r="H46" s="93">
        <v>9.3700000000000006E-2</v>
      </c>
      <c r="I46" s="72">
        <v>1.3</v>
      </c>
      <c r="J46" s="94">
        <v>2.5</v>
      </c>
      <c r="K46" s="73">
        <v>1</v>
      </c>
      <c r="L46" s="73">
        <v>0.57999999999999996</v>
      </c>
      <c r="M46" s="74"/>
      <c r="N46" s="95"/>
      <c r="O46" s="76">
        <f t="shared" si="0"/>
        <v>1.58</v>
      </c>
    </row>
    <row r="47" spans="1:15" ht="12.75" x14ac:dyDescent="0.2">
      <c r="A47" s="67">
        <v>560076</v>
      </c>
      <c r="B47" s="68" t="s">
        <v>62</v>
      </c>
      <c r="C47" s="70">
        <v>610</v>
      </c>
      <c r="D47" s="70">
        <v>79</v>
      </c>
      <c r="E47" s="70">
        <v>9129</v>
      </c>
      <c r="F47" s="70">
        <v>2512</v>
      </c>
      <c r="G47" s="93">
        <v>6.6799999999999998E-2</v>
      </c>
      <c r="H47" s="93">
        <v>3.1399999999999997E-2</v>
      </c>
      <c r="I47" s="72">
        <v>2.5</v>
      </c>
      <c r="J47" s="94">
        <v>2.5</v>
      </c>
      <c r="K47" s="73">
        <v>1.95</v>
      </c>
      <c r="L47" s="73">
        <v>0.55000000000000004</v>
      </c>
      <c r="M47" s="74"/>
      <c r="N47" s="95"/>
      <c r="O47" s="76">
        <f t="shared" si="0"/>
        <v>2.5</v>
      </c>
    </row>
    <row r="48" spans="1:15" ht="12.75" x14ac:dyDescent="0.2">
      <c r="A48" s="67">
        <v>560077</v>
      </c>
      <c r="B48" s="68" t="s">
        <v>63</v>
      </c>
      <c r="C48" s="70">
        <v>823</v>
      </c>
      <c r="D48" s="70">
        <v>138</v>
      </c>
      <c r="E48" s="70">
        <v>10874</v>
      </c>
      <c r="F48" s="70">
        <v>2216</v>
      </c>
      <c r="G48" s="93">
        <v>7.5700000000000003E-2</v>
      </c>
      <c r="H48" s="93">
        <v>6.2300000000000001E-2</v>
      </c>
      <c r="I48" s="72">
        <v>2.5</v>
      </c>
      <c r="J48" s="94">
        <v>2.5</v>
      </c>
      <c r="K48" s="73">
        <v>2.08</v>
      </c>
      <c r="L48" s="73">
        <v>0.42</v>
      </c>
      <c r="M48" s="74"/>
      <c r="N48" s="95"/>
      <c r="O48" s="76">
        <f t="shared" si="0"/>
        <v>2.5</v>
      </c>
    </row>
    <row r="49" spans="1:15" ht="12.75" x14ac:dyDescent="0.2">
      <c r="A49" s="67">
        <v>560078</v>
      </c>
      <c r="B49" s="68" t="s">
        <v>64</v>
      </c>
      <c r="C49" s="70">
        <v>3803</v>
      </c>
      <c r="D49" s="70">
        <v>900</v>
      </c>
      <c r="E49" s="70">
        <v>34300</v>
      </c>
      <c r="F49" s="70">
        <v>11308</v>
      </c>
      <c r="G49" s="93">
        <v>0.1109</v>
      </c>
      <c r="H49" s="93">
        <v>7.9600000000000004E-2</v>
      </c>
      <c r="I49" s="72">
        <v>1.75</v>
      </c>
      <c r="J49" s="94">
        <v>2.5</v>
      </c>
      <c r="K49" s="73">
        <v>1.31</v>
      </c>
      <c r="L49" s="73">
        <v>0.63</v>
      </c>
      <c r="M49" s="74"/>
      <c r="N49" s="95"/>
      <c r="O49" s="76">
        <f t="shared" si="0"/>
        <v>1.94</v>
      </c>
    </row>
    <row r="50" spans="1:15" ht="12.75" x14ac:dyDescent="0.2">
      <c r="A50" s="67">
        <v>560079</v>
      </c>
      <c r="B50" s="68" t="s">
        <v>65</v>
      </c>
      <c r="C50" s="70">
        <v>3615</v>
      </c>
      <c r="D50" s="70">
        <v>878</v>
      </c>
      <c r="E50" s="70">
        <v>33434</v>
      </c>
      <c r="F50" s="70">
        <v>9701</v>
      </c>
      <c r="G50" s="93">
        <v>0.1081</v>
      </c>
      <c r="H50" s="93">
        <v>9.0499999999999997E-2</v>
      </c>
      <c r="I50" s="72">
        <v>1.96</v>
      </c>
      <c r="J50" s="94">
        <v>2.5</v>
      </c>
      <c r="K50" s="73">
        <v>1.53</v>
      </c>
      <c r="L50" s="73">
        <v>0.55000000000000004</v>
      </c>
      <c r="M50" s="74"/>
      <c r="N50" s="95"/>
      <c r="O50" s="76">
        <f t="shared" si="0"/>
        <v>2.08</v>
      </c>
    </row>
    <row r="51" spans="1:15" ht="12.75" x14ac:dyDescent="0.2">
      <c r="A51" s="67">
        <v>560080</v>
      </c>
      <c r="B51" s="68" t="s">
        <v>66</v>
      </c>
      <c r="C51" s="70">
        <v>1059</v>
      </c>
      <c r="D51" s="70">
        <v>279</v>
      </c>
      <c r="E51" s="70">
        <v>17599</v>
      </c>
      <c r="F51" s="70">
        <v>5242</v>
      </c>
      <c r="G51" s="93">
        <v>6.0199999999999997E-2</v>
      </c>
      <c r="H51" s="93">
        <v>5.3199999999999997E-2</v>
      </c>
      <c r="I51" s="72">
        <v>2.5</v>
      </c>
      <c r="J51" s="94">
        <v>2.5</v>
      </c>
      <c r="K51" s="73">
        <v>1.93</v>
      </c>
      <c r="L51" s="73">
        <v>0.56999999999999995</v>
      </c>
      <c r="M51" s="74"/>
      <c r="N51" s="95"/>
      <c r="O51" s="76">
        <f t="shared" si="0"/>
        <v>2.5</v>
      </c>
    </row>
    <row r="52" spans="1:15" ht="12.75" x14ac:dyDescent="0.2">
      <c r="A52" s="67">
        <v>560081</v>
      </c>
      <c r="B52" s="68" t="s">
        <v>67</v>
      </c>
      <c r="C52" s="70">
        <v>1780</v>
      </c>
      <c r="D52" s="70">
        <v>380</v>
      </c>
      <c r="E52" s="70">
        <v>20041</v>
      </c>
      <c r="F52" s="70">
        <v>6538</v>
      </c>
      <c r="G52" s="93">
        <v>8.8800000000000004E-2</v>
      </c>
      <c r="H52" s="93">
        <v>5.8099999999999999E-2</v>
      </c>
      <c r="I52" s="72">
        <v>2.5</v>
      </c>
      <c r="J52" s="94">
        <v>2.5</v>
      </c>
      <c r="K52" s="73">
        <v>1.88</v>
      </c>
      <c r="L52" s="73">
        <v>0.62</v>
      </c>
      <c r="M52" s="74"/>
      <c r="N52" s="95"/>
      <c r="O52" s="76">
        <f t="shared" si="0"/>
        <v>2.5</v>
      </c>
    </row>
    <row r="53" spans="1:15" ht="12.75" x14ac:dyDescent="0.2">
      <c r="A53" s="67">
        <v>560082</v>
      </c>
      <c r="B53" s="68" t="s">
        <v>68</v>
      </c>
      <c r="C53" s="70">
        <v>1377</v>
      </c>
      <c r="D53" s="70">
        <v>330</v>
      </c>
      <c r="E53" s="70">
        <v>15670</v>
      </c>
      <c r="F53" s="70">
        <v>3926</v>
      </c>
      <c r="G53" s="93">
        <v>8.7900000000000006E-2</v>
      </c>
      <c r="H53" s="93">
        <v>8.4099999999999994E-2</v>
      </c>
      <c r="I53" s="72">
        <v>2.5</v>
      </c>
      <c r="J53" s="94">
        <v>2.5</v>
      </c>
      <c r="K53" s="73">
        <v>2</v>
      </c>
      <c r="L53" s="73">
        <v>0.5</v>
      </c>
      <c r="M53" s="74"/>
      <c r="N53" s="95"/>
      <c r="O53" s="76">
        <f t="shared" si="0"/>
        <v>2.5</v>
      </c>
    </row>
    <row r="54" spans="1:15" ht="12.75" x14ac:dyDescent="0.2">
      <c r="A54" s="67">
        <v>560083</v>
      </c>
      <c r="B54" s="68" t="s">
        <v>69</v>
      </c>
      <c r="C54" s="70">
        <v>1299</v>
      </c>
      <c r="D54" s="70">
        <v>153</v>
      </c>
      <c r="E54" s="70">
        <v>14232</v>
      </c>
      <c r="F54" s="70">
        <v>3328</v>
      </c>
      <c r="G54" s="93">
        <v>9.1300000000000006E-2</v>
      </c>
      <c r="H54" s="93">
        <v>4.5999999999999999E-2</v>
      </c>
      <c r="I54" s="72">
        <v>2.5</v>
      </c>
      <c r="J54" s="94">
        <v>2.5</v>
      </c>
      <c r="K54" s="73">
        <v>2.0299999999999998</v>
      </c>
      <c r="L54" s="73">
        <v>0.47</v>
      </c>
      <c r="M54" s="74"/>
      <c r="N54" s="95"/>
      <c r="O54" s="76">
        <f t="shared" si="0"/>
        <v>2.5</v>
      </c>
    </row>
    <row r="55" spans="1:15" ht="12.75" x14ac:dyDescent="0.2">
      <c r="A55" s="67">
        <v>560084</v>
      </c>
      <c r="B55" s="68" t="s">
        <v>70</v>
      </c>
      <c r="C55" s="70">
        <v>1546</v>
      </c>
      <c r="D55" s="70">
        <v>717</v>
      </c>
      <c r="E55" s="70">
        <v>21216</v>
      </c>
      <c r="F55" s="70">
        <v>7391</v>
      </c>
      <c r="G55" s="93">
        <v>7.2900000000000006E-2</v>
      </c>
      <c r="H55" s="93">
        <v>9.7000000000000003E-2</v>
      </c>
      <c r="I55" s="72">
        <v>2.5</v>
      </c>
      <c r="J55" s="94">
        <v>2.5</v>
      </c>
      <c r="K55" s="73">
        <v>1.85</v>
      </c>
      <c r="L55" s="73">
        <v>0.65</v>
      </c>
      <c r="M55" s="74"/>
      <c r="N55" s="95"/>
      <c r="O55" s="76">
        <f t="shared" si="0"/>
        <v>2.5</v>
      </c>
    </row>
    <row r="56" spans="1:15" ht="25.5" x14ac:dyDescent="0.2">
      <c r="A56" s="67">
        <v>560085</v>
      </c>
      <c r="B56" s="68" t="s">
        <v>71</v>
      </c>
      <c r="C56" s="70">
        <v>330</v>
      </c>
      <c r="D56" s="70">
        <v>28</v>
      </c>
      <c r="E56" s="70">
        <v>9693</v>
      </c>
      <c r="F56" s="70">
        <v>480</v>
      </c>
      <c r="G56" s="93">
        <v>3.4000000000000002E-2</v>
      </c>
      <c r="H56" s="93">
        <v>5.8299999999999998E-2</v>
      </c>
      <c r="I56" s="72">
        <v>2.5</v>
      </c>
      <c r="J56" s="94">
        <v>2.5</v>
      </c>
      <c r="K56" s="73">
        <v>2.38</v>
      </c>
      <c r="L56" s="73">
        <v>0.12</v>
      </c>
      <c r="M56" s="74"/>
      <c r="N56" s="95"/>
      <c r="O56" s="76">
        <f t="shared" si="0"/>
        <v>2.5</v>
      </c>
    </row>
    <row r="57" spans="1:15" ht="25.5" x14ac:dyDescent="0.2">
      <c r="A57" s="67">
        <v>560086</v>
      </c>
      <c r="B57" s="68" t="s">
        <v>72</v>
      </c>
      <c r="C57" s="70">
        <v>1644</v>
      </c>
      <c r="D57" s="70">
        <v>50</v>
      </c>
      <c r="E57" s="70">
        <v>18248</v>
      </c>
      <c r="F57" s="70">
        <v>689</v>
      </c>
      <c r="G57" s="93">
        <v>9.01E-2</v>
      </c>
      <c r="H57" s="93">
        <v>7.2599999999999998E-2</v>
      </c>
      <c r="I57" s="72">
        <v>2.5</v>
      </c>
      <c r="J57" s="94">
        <v>2.5</v>
      </c>
      <c r="K57" s="73">
        <v>2.4</v>
      </c>
      <c r="L57" s="73">
        <v>0.1</v>
      </c>
      <c r="M57" s="74"/>
      <c r="N57" s="95"/>
      <c r="O57" s="76">
        <f t="shared" si="0"/>
        <v>2.5</v>
      </c>
    </row>
    <row r="58" spans="1:15" ht="25.5" x14ac:dyDescent="0.2">
      <c r="A58" s="67">
        <v>560087</v>
      </c>
      <c r="B58" s="68" t="s">
        <v>73</v>
      </c>
      <c r="C58" s="70">
        <v>2568</v>
      </c>
      <c r="D58" s="70">
        <v>0</v>
      </c>
      <c r="E58" s="70">
        <v>23714</v>
      </c>
      <c r="F58" s="70">
        <v>1</v>
      </c>
      <c r="G58" s="93">
        <v>0.10829999999999999</v>
      </c>
      <c r="H58" s="93">
        <v>0</v>
      </c>
      <c r="I58" s="72">
        <v>1.95</v>
      </c>
      <c r="J58" s="94">
        <v>0</v>
      </c>
      <c r="K58" s="73">
        <v>1.95</v>
      </c>
      <c r="L58" s="73">
        <v>0</v>
      </c>
      <c r="M58" s="74"/>
      <c r="N58" s="95"/>
      <c r="O58" s="76">
        <f t="shared" si="0"/>
        <v>1.95</v>
      </c>
    </row>
    <row r="59" spans="1:15" ht="25.5" x14ac:dyDescent="0.2">
      <c r="A59" s="67">
        <v>560088</v>
      </c>
      <c r="B59" s="68" t="s">
        <v>74</v>
      </c>
      <c r="C59" s="70">
        <v>320</v>
      </c>
      <c r="D59" s="70">
        <v>0</v>
      </c>
      <c r="E59" s="70">
        <v>5569</v>
      </c>
      <c r="F59" s="70">
        <v>0</v>
      </c>
      <c r="G59" s="93">
        <v>5.7500000000000002E-2</v>
      </c>
      <c r="H59" s="93">
        <v>0</v>
      </c>
      <c r="I59" s="72">
        <v>2.5</v>
      </c>
      <c r="J59" s="94">
        <v>0</v>
      </c>
      <c r="K59" s="73">
        <v>2.5</v>
      </c>
      <c r="L59" s="73">
        <v>0</v>
      </c>
      <c r="M59" s="74"/>
      <c r="N59" s="95"/>
      <c r="O59" s="76">
        <f t="shared" si="0"/>
        <v>2.5</v>
      </c>
    </row>
    <row r="60" spans="1:15" ht="38.25" x14ac:dyDescent="0.2">
      <c r="A60" s="67">
        <v>560089</v>
      </c>
      <c r="B60" s="68" t="s">
        <v>75</v>
      </c>
      <c r="C60" s="70">
        <v>428</v>
      </c>
      <c r="D60" s="70">
        <v>0</v>
      </c>
      <c r="E60" s="70">
        <v>3730</v>
      </c>
      <c r="F60" s="70">
        <v>0</v>
      </c>
      <c r="G60" s="93">
        <v>0.1147</v>
      </c>
      <c r="H60" s="93">
        <v>0</v>
      </c>
      <c r="I60" s="72">
        <v>1.46</v>
      </c>
      <c r="J60" s="94">
        <v>0</v>
      </c>
      <c r="K60" s="73">
        <v>1.46</v>
      </c>
      <c r="L60" s="73">
        <v>0</v>
      </c>
      <c r="M60" s="74"/>
      <c r="N60" s="95"/>
      <c r="O60" s="76">
        <f t="shared" si="0"/>
        <v>1.46</v>
      </c>
    </row>
    <row r="61" spans="1:15" ht="38.25" x14ac:dyDescent="0.2">
      <c r="A61" s="67">
        <v>560096</v>
      </c>
      <c r="B61" s="68" t="s">
        <v>76</v>
      </c>
      <c r="C61" s="70">
        <v>19</v>
      </c>
      <c r="D61" s="70">
        <v>1</v>
      </c>
      <c r="E61" s="70">
        <v>506</v>
      </c>
      <c r="F61" s="70">
        <v>35</v>
      </c>
      <c r="G61" s="93">
        <v>3.7499999999999999E-2</v>
      </c>
      <c r="H61" s="93">
        <v>2.86E-2</v>
      </c>
      <c r="I61" s="72">
        <v>2.5</v>
      </c>
      <c r="J61" s="94">
        <v>2.5</v>
      </c>
      <c r="K61" s="73">
        <v>2.35</v>
      </c>
      <c r="L61" s="73">
        <v>0.15</v>
      </c>
      <c r="M61" s="74"/>
      <c r="N61" s="95"/>
      <c r="O61" s="76">
        <f t="shared" si="0"/>
        <v>2.5</v>
      </c>
    </row>
    <row r="62" spans="1:15" ht="25.5" x14ac:dyDescent="0.2">
      <c r="A62" s="67">
        <v>560098</v>
      </c>
      <c r="B62" s="68" t="s">
        <v>77</v>
      </c>
      <c r="C62" s="70">
        <v>246</v>
      </c>
      <c r="D62" s="70">
        <v>0</v>
      </c>
      <c r="E62" s="70">
        <v>6030</v>
      </c>
      <c r="F62" s="70">
        <v>0</v>
      </c>
      <c r="G62" s="93">
        <v>4.0800000000000003E-2</v>
      </c>
      <c r="H62" s="93">
        <v>0</v>
      </c>
      <c r="I62" s="72">
        <v>2.5</v>
      </c>
      <c r="J62" s="94">
        <v>0</v>
      </c>
      <c r="K62" s="73">
        <v>2.5</v>
      </c>
      <c r="L62" s="73">
        <v>0</v>
      </c>
      <c r="M62" s="74"/>
      <c r="N62" s="95"/>
      <c r="O62" s="76">
        <f t="shared" si="0"/>
        <v>2.5</v>
      </c>
    </row>
    <row r="63" spans="1:15" ht="38.25" x14ac:dyDescent="0.2">
      <c r="A63" s="67">
        <v>560099</v>
      </c>
      <c r="B63" s="68" t="s">
        <v>78</v>
      </c>
      <c r="C63" s="70">
        <v>220</v>
      </c>
      <c r="D63" s="70">
        <v>9</v>
      </c>
      <c r="E63" s="70">
        <v>2371</v>
      </c>
      <c r="F63" s="70">
        <v>159</v>
      </c>
      <c r="G63" s="93">
        <v>9.2799999999999994E-2</v>
      </c>
      <c r="H63" s="93">
        <v>5.6599999999999998E-2</v>
      </c>
      <c r="I63" s="72">
        <v>2.5</v>
      </c>
      <c r="J63" s="94">
        <v>2.5</v>
      </c>
      <c r="K63" s="73">
        <v>2.35</v>
      </c>
      <c r="L63" s="73">
        <v>0.15</v>
      </c>
      <c r="M63" s="74"/>
      <c r="N63" s="95"/>
      <c r="O63" s="76">
        <f t="shared" si="0"/>
        <v>2.5</v>
      </c>
    </row>
    <row r="64" spans="1:15" ht="51" x14ac:dyDescent="0.2">
      <c r="A64" s="67">
        <v>560206</v>
      </c>
      <c r="B64" s="68" t="s">
        <v>32</v>
      </c>
      <c r="C64" s="70">
        <v>5497</v>
      </c>
      <c r="D64" s="70">
        <v>7</v>
      </c>
      <c r="E64" s="70">
        <v>74989</v>
      </c>
      <c r="F64" s="70">
        <v>86</v>
      </c>
      <c r="G64" s="93">
        <v>7.3300000000000004E-2</v>
      </c>
      <c r="H64" s="93">
        <v>8.14E-2</v>
      </c>
      <c r="I64" s="72">
        <v>2.5</v>
      </c>
      <c r="J64" s="94">
        <v>2.5</v>
      </c>
      <c r="K64" s="73">
        <v>2.5</v>
      </c>
      <c r="L64" s="73">
        <v>0</v>
      </c>
      <c r="M64" s="74"/>
      <c r="N64" s="95"/>
      <c r="O64" s="76">
        <f t="shared" si="0"/>
        <v>2.5</v>
      </c>
    </row>
    <row r="65" spans="1:15" ht="51" x14ac:dyDescent="0.2">
      <c r="A65" s="77">
        <v>560214</v>
      </c>
      <c r="B65" s="68" t="s">
        <v>37</v>
      </c>
      <c r="C65" s="70">
        <v>6332</v>
      </c>
      <c r="D65" s="70">
        <v>1756</v>
      </c>
      <c r="E65" s="70">
        <v>82881</v>
      </c>
      <c r="F65" s="70">
        <v>26359</v>
      </c>
      <c r="G65" s="93">
        <v>7.6399999999999996E-2</v>
      </c>
      <c r="H65" s="93">
        <v>6.6600000000000006E-2</v>
      </c>
      <c r="I65" s="72">
        <v>2.5</v>
      </c>
      <c r="J65" s="94">
        <v>2.5</v>
      </c>
      <c r="K65" s="73">
        <v>1.9</v>
      </c>
      <c r="L65" s="73">
        <v>0.6</v>
      </c>
      <c r="M65" s="78"/>
      <c r="N65" s="95"/>
      <c r="O65" s="76">
        <f t="shared" si="0"/>
        <v>2.5</v>
      </c>
    </row>
    <row r="66" spans="1:15" ht="12.75" x14ac:dyDescent="0.2">
      <c r="A66" s="79"/>
      <c r="B66" s="80" t="s">
        <v>95</v>
      </c>
      <c r="C66" s="96">
        <v>137428</v>
      </c>
      <c r="D66" s="96">
        <v>38915</v>
      </c>
      <c r="E66" s="96">
        <v>1496137</v>
      </c>
      <c r="F66" s="96">
        <v>429699</v>
      </c>
      <c r="G66" s="93">
        <v>9.1899999999999996E-2</v>
      </c>
      <c r="H66" s="93">
        <v>9.06E-2</v>
      </c>
      <c r="I66" s="72"/>
      <c r="J66" s="124"/>
      <c r="K66" s="73"/>
      <c r="L66" s="73"/>
      <c r="M66" s="99"/>
      <c r="N66" s="75"/>
      <c r="O66" s="76"/>
    </row>
  </sheetData>
  <mergeCells count="11"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30"/>
  <sheetViews>
    <sheetView view="pageBreakPreview" zoomScaleNormal="100" zoomScaleSheetLayoutView="10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41" style="1" customWidth="1"/>
    <col min="2" max="2" width="12.33203125" style="1" customWidth="1"/>
    <col min="3" max="3" width="13.6640625" style="1" customWidth="1"/>
    <col min="4" max="4" width="12.33203125" style="1" customWidth="1"/>
    <col min="5" max="5" width="13.6640625" style="1" customWidth="1"/>
    <col min="6" max="6" width="12.33203125" style="1" customWidth="1"/>
    <col min="7" max="7" width="13.6640625" style="1" customWidth="1"/>
    <col min="8" max="8" width="12.33203125" style="1" customWidth="1"/>
    <col min="9" max="9" width="13.6640625" style="1" customWidth="1"/>
    <col min="10" max="10" width="12.33203125" style="1" customWidth="1"/>
    <col min="11" max="11" width="13.6640625" style="1" customWidth="1"/>
    <col min="12" max="12" width="12.33203125" style="1" customWidth="1"/>
    <col min="13" max="13" width="13.6640625" style="1" customWidth="1"/>
    <col min="14" max="14" width="12.33203125" style="1" customWidth="1"/>
    <col min="15" max="15" width="13.6640625" style="1" customWidth="1"/>
    <col min="16" max="16" width="12.33203125" style="1" customWidth="1"/>
    <col min="17" max="17" width="13.6640625" style="1" customWidth="1"/>
    <col min="18" max="18" width="12.33203125" style="1" customWidth="1"/>
    <col min="19" max="19" width="13.6640625" style="1" customWidth="1"/>
    <col min="20" max="20" width="12.33203125" style="1" customWidth="1"/>
    <col min="21" max="21" width="13.6640625" style="1" customWidth="1"/>
    <col min="22" max="22" width="12.33203125" style="1" customWidth="1"/>
    <col min="23" max="23" width="13.6640625" style="1" customWidth="1"/>
    <col min="24" max="24" width="12.33203125" style="1" customWidth="1"/>
    <col min="25" max="25" width="13.6640625" style="1" customWidth="1"/>
    <col min="26" max="26" width="12.33203125" style="1" customWidth="1"/>
    <col min="27" max="27" width="13.6640625" style="1" customWidth="1"/>
    <col min="28" max="28" width="12.33203125" style="1" customWidth="1"/>
    <col min="29" max="29" width="13.6640625" style="1" customWidth="1"/>
    <col min="30" max="30" width="12.33203125" style="1" customWidth="1"/>
    <col min="31" max="31" width="13.6640625" style="1" customWidth="1"/>
    <col min="32" max="32" width="12.33203125" style="1" customWidth="1"/>
    <col min="33" max="33" width="13.6640625" style="1" customWidth="1"/>
    <col min="34" max="34" width="12.33203125" style="1" customWidth="1"/>
    <col min="35" max="35" width="13.6640625" style="1" customWidth="1"/>
    <col min="36" max="36" width="12.33203125" style="1" customWidth="1"/>
    <col min="37" max="37" width="13.6640625" style="1" customWidth="1"/>
    <col min="38" max="38" width="12.33203125" style="1" customWidth="1"/>
    <col min="39" max="39" width="13.6640625" style="1" customWidth="1"/>
    <col min="40" max="40" width="12.33203125" style="1" customWidth="1"/>
    <col min="41" max="41" width="13.6640625" style="1" customWidth="1"/>
    <col min="42" max="42" width="12.33203125" style="1" customWidth="1"/>
    <col min="43" max="43" width="13.6640625" style="1" customWidth="1"/>
    <col min="44" max="44" width="12.33203125" style="1" customWidth="1"/>
    <col min="45" max="45" width="13.6640625" style="1" customWidth="1"/>
    <col min="46" max="46" width="12.33203125" style="1" customWidth="1"/>
    <col min="47" max="47" width="13.6640625" style="1" customWidth="1"/>
    <col min="48" max="48" width="12.33203125" style="1" customWidth="1"/>
    <col min="49" max="49" width="13.6640625" style="1" customWidth="1"/>
    <col min="50" max="50" width="12.33203125" style="1" customWidth="1"/>
    <col min="51" max="51" width="13.6640625" style="1" customWidth="1"/>
    <col min="52" max="52" width="12.33203125" style="1" customWidth="1"/>
    <col min="53" max="53" width="13.6640625" style="1" customWidth="1"/>
    <col min="54" max="54" width="12.33203125" style="1" customWidth="1"/>
    <col min="55" max="55" width="13.6640625" style="1" customWidth="1"/>
    <col min="56" max="56" width="12.33203125" style="1" customWidth="1"/>
    <col min="57" max="57" width="13.6640625" style="1" customWidth="1"/>
    <col min="58" max="58" width="12.33203125" style="1" customWidth="1"/>
    <col min="59" max="59" width="13.6640625" style="1" customWidth="1"/>
    <col min="60" max="60" width="12.33203125" style="1" customWidth="1"/>
    <col min="61" max="61" width="13.6640625" style="1" customWidth="1"/>
    <col min="62" max="62" width="12.33203125" style="1" customWidth="1"/>
    <col min="63" max="63" width="13.6640625" style="1" customWidth="1"/>
    <col min="64" max="64" width="12.33203125" style="1" customWidth="1"/>
    <col min="65" max="65" width="13.6640625" style="1" customWidth="1"/>
    <col min="66" max="66" width="12.33203125" style="1" customWidth="1"/>
    <col min="67" max="67" width="13.6640625" style="1" customWidth="1"/>
    <col min="68" max="68" width="12.33203125" style="1" customWidth="1"/>
    <col min="69" max="69" width="13.6640625" style="1" customWidth="1"/>
    <col min="70" max="70" width="12.33203125" style="1" customWidth="1"/>
    <col min="71" max="71" width="13.6640625" style="1" customWidth="1"/>
    <col min="72" max="72" width="12.33203125" style="1" customWidth="1"/>
    <col min="73" max="73" width="13.6640625" style="1" customWidth="1"/>
    <col min="74" max="74" width="12.33203125" style="1" customWidth="1"/>
    <col min="75" max="75" width="13.6640625" style="1" customWidth="1"/>
    <col min="76" max="76" width="12.33203125" style="1" customWidth="1"/>
    <col min="77" max="77" width="13.6640625" style="1" customWidth="1"/>
    <col min="78" max="78" width="12.33203125" style="1" customWidth="1"/>
    <col min="79" max="79" width="13.6640625" style="1" customWidth="1"/>
    <col min="80" max="80" width="12.33203125" style="1" customWidth="1"/>
    <col min="81" max="81" width="13.6640625" style="1" customWidth="1"/>
    <col min="82" max="82" width="12.33203125" style="1" customWidth="1"/>
    <col min="83" max="83" width="13.6640625" style="1" customWidth="1"/>
    <col min="84" max="84" width="12.33203125" style="1" customWidth="1"/>
    <col min="85" max="85" width="13.6640625" style="1" customWidth="1"/>
    <col min="86" max="86" width="12.33203125" style="1" customWidth="1"/>
    <col min="87" max="87" width="13.6640625" style="1" customWidth="1"/>
    <col min="88" max="88" width="12.33203125" style="1" customWidth="1"/>
    <col min="89" max="89" width="13.6640625" style="1" customWidth="1"/>
    <col min="90" max="90" width="12.33203125" style="1" customWidth="1"/>
    <col min="91" max="91" width="13.6640625" style="1" customWidth="1"/>
    <col min="92" max="92" width="12.33203125" style="1" customWidth="1"/>
    <col min="93" max="93" width="13.6640625" style="1" customWidth="1"/>
    <col min="94" max="94" width="12.33203125" style="1" customWidth="1"/>
    <col min="95" max="95" width="13.6640625" style="1" customWidth="1"/>
    <col min="96" max="96" width="12.33203125" style="1" customWidth="1"/>
    <col min="97" max="97" width="13.6640625" style="1" customWidth="1"/>
    <col min="98" max="98" width="12.33203125" style="1" customWidth="1"/>
    <col min="99" max="99" width="13.6640625" style="1" customWidth="1"/>
    <col min="100" max="100" width="12.33203125" style="1" customWidth="1"/>
    <col min="101" max="101" width="13.6640625" style="1" customWidth="1"/>
    <col min="102" max="102" width="12.33203125" style="1" customWidth="1"/>
    <col min="103" max="103" width="13.6640625" style="1" customWidth="1"/>
    <col min="104" max="104" width="12.33203125" style="1" customWidth="1"/>
    <col min="105" max="105" width="13.6640625" style="1" customWidth="1"/>
    <col min="106" max="106" width="12.33203125" style="1" customWidth="1"/>
    <col min="107" max="107" width="13.6640625" style="1" customWidth="1"/>
    <col min="108" max="108" width="12.33203125" style="1" customWidth="1"/>
    <col min="109" max="109" width="13.6640625" style="1" customWidth="1"/>
    <col min="110" max="110" width="12.33203125" style="1" customWidth="1"/>
    <col min="111" max="111" width="13.6640625" style="1" customWidth="1"/>
    <col min="112" max="112" width="12.33203125" style="1" customWidth="1"/>
    <col min="113" max="113" width="13.6640625" style="1" customWidth="1"/>
    <col min="114" max="114" width="12.33203125" style="1" customWidth="1"/>
    <col min="115" max="115" width="13.6640625" style="1" customWidth="1"/>
    <col min="116" max="116" width="12.33203125" style="1" customWidth="1"/>
    <col min="117" max="117" width="13.6640625" style="1" customWidth="1"/>
    <col min="118" max="118" width="12.33203125" style="1" customWidth="1"/>
    <col min="119" max="119" width="13.6640625" style="1" customWidth="1"/>
    <col min="120" max="120" width="12.33203125" style="1" customWidth="1"/>
    <col min="121" max="121" width="13.6640625" style="1" customWidth="1"/>
    <col min="122" max="122" width="12.33203125" style="1" customWidth="1"/>
    <col min="123" max="123" width="13.6640625" style="1" customWidth="1"/>
    <col min="124" max="124" width="12.33203125" style="1" customWidth="1"/>
    <col min="125" max="125" width="13.6640625" style="1" customWidth="1"/>
    <col min="126" max="126" width="12.33203125" style="1" customWidth="1"/>
    <col min="127" max="127" width="13.6640625" style="1" customWidth="1"/>
    <col min="128" max="128" width="12.33203125" style="1" customWidth="1"/>
    <col min="129" max="129" width="13.6640625" style="1" customWidth="1"/>
    <col min="130" max="130" width="12.33203125" style="1" customWidth="1"/>
    <col min="131" max="131" width="13.6640625" style="1" customWidth="1"/>
    <col min="132" max="132" width="12.33203125" style="1" customWidth="1"/>
    <col min="133" max="133" width="13.6640625" style="1" customWidth="1"/>
    <col min="134" max="134" width="12.33203125" style="1" customWidth="1"/>
    <col min="135" max="135" width="13.6640625" style="1" customWidth="1"/>
    <col min="136" max="136" width="12.33203125" style="1" customWidth="1"/>
    <col min="137" max="137" width="13.6640625" style="1" customWidth="1"/>
    <col min="138" max="138" width="12.33203125" style="1" customWidth="1"/>
    <col min="139" max="139" width="13.6640625" style="1" customWidth="1"/>
    <col min="140" max="140" width="12.33203125" style="1" customWidth="1"/>
    <col min="141" max="141" width="13.6640625" style="1" customWidth="1"/>
    <col min="142" max="142" width="12.33203125" style="1" customWidth="1"/>
    <col min="143" max="143" width="13.6640625" style="1" customWidth="1"/>
    <col min="144" max="144" width="12.33203125" style="1" customWidth="1"/>
    <col min="145" max="145" width="13.6640625" style="1" customWidth="1"/>
    <col min="146" max="146" width="12.33203125" style="1" customWidth="1"/>
    <col min="147" max="147" width="13.6640625" style="1" customWidth="1"/>
    <col min="148" max="148" width="12.33203125" style="1" customWidth="1"/>
    <col min="149" max="149" width="13.6640625" style="1" customWidth="1"/>
    <col min="150" max="150" width="12.33203125" style="1" customWidth="1"/>
    <col min="151" max="151" width="13.6640625" style="1" customWidth="1"/>
    <col min="152" max="152" width="12.33203125" style="1" customWidth="1"/>
    <col min="153" max="153" width="13.6640625" style="1" customWidth="1"/>
    <col min="154" max="154" width="12.33203125" style="1" customWidth="1"/>
    <col min="155" max="155" width="13.6640625" style="1" customWidth="1"/>
    <col min="156" max="156" width="12.33203125" style="1" customWidth="1"/>
    <col min="157" max="157" width="13.6640625" style="1" customWidth="1"/>
    <col min="158" max="158" width="12.33203125" style="1" customWidth="1"/>
    <col min="159" max="159" width="13.6640625" style="1" customWidth="1"/>
    <col min="160" max="160" width="12.33203125" style="1" customWidth="1"/>
    <col min="161" max="161" width="13.6640625" style="1" customWidth="1"/>
    <col min="162" max="162" width="12.33203125" style="1" customWidth="1"/>
    <col min="163" max="163" width="13.6640625" style="1" customWidth="1"/>
    <col min="164" max="164" width="12.33203125" style="1" customWidth="1"/>
    <col min="165" max="165" width="13.6640625" style="1" customWidth="1"/>
    <col min="166" max="166" width="12.33203125" style="1" customWidth="1"/>
    <col min="167" max="167" width="13.6640625" style="1" customWidth="1"/>
    <col min="168" max="168" width="12.33203125" style="1" customWidth="1"/>
    <col min="169" max="169" width="13.6640625" style="1" customWidth="1"/>
    <col min="170" max="170" width="12.33203125" style="1" customWidth="1"/>
    <col min="171" max="171" width="13.6640625" style="1" customWidth="1"/>
    <col min="172" max="172" width="12.33203125" style="1" customWidth="1"/>
    <col min="173" max="173" width="13.6640625" style="1" customWidth="1"/>
    <col min="174" max="174" width="12.33203125" style="1" customWidth="1"/>
    <col min="175" max="175" width="13.6640625" style="1" customWidth="1"/>
    <col min="176" max="176" width="12.33203125" style="1" customWidth="1"/>
    <col min="177" max="177" width="13.6640625" style="1" customWidth="1"/>
    <col min="178" max="178" width="12.33203125" style="1" customWidth="1"/>
    <col min="179" max="179" width="13.6640625" style="1" customWidth="1"/>
    <col min="180" max="180" width="12.33203125" style="1" customWidth="1"/>
    <col min="181" max="181" width="13.6640625" style="1" customWidth="1"/>
    <col min="182" max="182" width="12.33203125" style="1" customWidth="1"/>
    <col min="183" max="183" width="13.6640625" style="1" customWidth="1"/>
    <col min="184" max="184" width="12.33203125" style="1" customWidth="1"/>
    <col min="185" max="185" width="13.6640625" style="1" customWidth="1"/>
    <col min="186" max="186" width="12.33203125" style="1" customWidth="1"/>
    <col min="187" max="187" width="13.6640625" style="1" customWidth="1"/>
    <col min="188" max="188" width="12.33203125" style="1" customWidth="1"/>
    <col min="189" max="189" width="13.6640625" style="1" customWidth="1"/>
    <col min="190" max="190" width="12.33203125" style="1" customWidth="1"/>
    <col min="191" max="191" width="13.6640625" style="1" customWidth="1"/>
    <col min="192" max="192" width="12.33203125" style="1" customWidth="1"/>
    <col min="193" max="193" width="13.6640625" style="1" customWidth="1"/>
    <col min="194" max="194" width="12.33203125" style="1" customWidth="1"/>
    <col min="195" max="195" width="13.6640625" style="1" customWidth="1"/>
    <col min="196" max="196" width="12.33203125" style="1" customWidth="1"/>
    <col min="197" max="197" width="13.6640625" style="1" customWidth="1"/>
    <col min="198" max="198" width="12.33203125" style="1" customWidth="1"/>
    <col min="199" max="199" width="13.6640625" style="1" customWidth="1"/>
    <col min="200" max="200" width="12.33203125" style="1" customWidth="1"/>
    <col min="201" max="201" width="13.6640625" style="1" customWidth="1"/>
  </cols>
  <sheetData>
    <row r="1" spans="1:201" ht="11.45" customHeight="1" x14ac:dyDescent="0.2">
      <c r="AC1" s="246" t="s">
        <v>261</v>
      </c>
      <c r="AD1" s="246"/>
      <c r="AE1" s="246"/>
      <c r="AF1" s="246"/>
      <c r="BK1" s="246" t="s">
        <v>261</v>
      </c>
      <c r="BL1" s="246"/>
      <c r="BM1" s="246"/>
      <c r="BN1" s="246"/>
      <c r="CS1" s="246" t="s">
        <v>261</v>
      </c>
      <c r="CT1" s="246"/>
      <c r="CU1" s="246"/>
      <c r="CV1" s="246"/>
      <c r="EA1" s="246" t="s">
        <v>261</v>
      </c>
      <c r="EB1" s="246"/>
      <c r="EC1" s="246"/>
      <c r="ED1" s="246"/>
      <c r="FI1" s="246" t="s">
        <v>261</v>
      </c>
      <c r="FJ1" s="246"/>
      <c r="FK1" s="246"/>
      <c r="FL1" s="246"/>
      <c r="GP1" s="246" t="s">
        <v>261</v>
      </c>
      <c r="GQ1" s="246"/>
      <c r="GR1" s="246"/>
      <c r="GS1" s="246"/>
    </row>
    <row r="2" spans="1:201" ht="11.45" customHeight="1" x14ac:dyDescent="0.2">
      <c r="B2" s="245" t="s">
        <v>262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C2" s="246"/>
      <c r="AD2" s="246"/>
      <c r="AE2" s="246"/>
      <c r="AF2" s="246"/>
      <c r="AG2" s="245" t="s">
        <v>262</v>
      </c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K2" s="246"/>
      <c r="BL2" s="246"/>
      <c r="BM2" s="246"/>
      <c r="BN2" s="246"/>
      <c r="BO2" s="245" t="s">
        <v>262</v>
      </c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S2" s="246"/>
      <c r="CT2" s="246"/>
      <c r="CU2" s="246"/>
      <c r="CV2" s="246"/>
      <c r="CW2" s="245" t="s">
        <v>262</v>
      </c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EA2" s="246"/>
      <c r="EB2" s="246"/>
      <c r="EC2" s="246"/>
      <c r="ED2" s="246"/>
      <c r="EE2" s="245" t="s">
        <v>262</v>
      </c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I2" s="246"/>
      <c r="FJ2" s="246"/>
      <c r="FK2" s="246"/>
      <c r="FL2" s="246"/>
      <c r="FM2" s="245" t="s">
        <v>262</v>
      </c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P2" s="246"/>
      <c r="GQ2" s="246"/>
      <c r="GR2" s="246"/>
      <c r="GS2" s="246"/>
    </row>
    <row r="3" spans="1:201" ht="11.45" customHeight="1" x14ac:dyDescent="0.2"/>
    <row r="4" spans="1:201" ht="33" customHeight="1" x14ac:dyDescent="0.2">
      <c r="A4" s="247" t="s">
        <v>263</v>
      </c>
      <c r="B4" s="244" t="s">
        <v>264</v>
      </c>
      <c r="C4" s="244"/>
      <c r="D4" s="244" t="s">
        <v>265</v>
      </c>
      <c r="E4" s="244"/>
      <c r="F4" s="244" t="s">
        <v>266</v>
      </c>
      <c r="G4" s="244"/>
      <c r="H4" s="244" t="s">
        <v>267</v>
      </c>
      <c r="I4" s="244"/>
      <c r="J4" s="244" t="s">
        <v>268</v>
      </c>
      <c r="K4" s="244"/>
      <c r="L4" s="244" t="s">
        <v>269</v>
      </c>
      <c r="M4" s="244"/>
      <c r="N4" s="244" t="s">
        <v>270</v>
      </c>
      <c r="O4" s="244"/>
      <c r="P4" s="244" t="s">
        <v>271</v>
      </c>
      <c r="Q4" s="244"/>
      <c r="R4" s="244" t="s">
        <v>272</v>
      </c>
      <c r="S4" s="244"/>
      <c r="T4" s="244" t="s">
        <v>273</v>
      </c>
      <c r="U4" s="244"/>
      <c r="V4" s="244" t="s">
        <v>274</v>
      </c>
      <c r="W4" s="244"/>
      <c r="X4" s="244" t="s">
        <v>275</v>
      </c>
      <c r="Y4" s="244"/>
      <c r="Z4" s="244" t="s">
        <v>276</v>
      </c>
      <c r="AA4" s="244"/>
      <c r="AB4" s="244" t="s">
        <v>277</v>
      </c>
      <c r="AC4" s="244"/>
      <c r="AD4" s="244" t="s">
        <v>278</v>
      </c>
      <c r="AE4" s="244"/>
      <c r="AF4" s="244" t="s">
        <v>279</v>
      </c>
      <c r="AG4" s="244"/>
      <c r="AH4" s="244" t="s">
        <v>280</v>
      </c>
      <c r="AI4" s="244"/>
      <c r="AJ4" s="244" t="s">
        <v>281</v>
      </c>
      <c r="AK4" s="244"/>
      <c r="AL4" s="244" t="s">
        <v>282</v>
      </c>
      <c r="AM4" s="244"/>
      <c r="AN4" s="244" t="s">
        <v>283</v>
      </c>
      <c r="AO4" s="244"/>
      <c r="AP4" s="244" t="s">
        <v>284</v>
      </c>
      <c r="AQ4" s="244"/>
      <c r="AR4" s="244" t="s">
        <v>285</v>
      </c>
      <c r="AS4" s="244"/>
      <c r="AT4" s="244" t="s">
        <v>286</v>
      </c>
      <c r="AU4" s="244"/>
      <c r="AV4" s="244" t="s">
        <v>287</v>
      </c>
      <c r="AW4" s="244"/>
      <c r="AX4" s="244" t="s">
        <v>288</v>
      </c>
      <c r="AY4" s="244"/>
      <c r="AZ4" s="244" t="s">
        <v>289</v>
      </c>
      <c r="BA4" s="244"/>
      <c r="BB4" s="244" t="s">
        <v>290</v>
      </c>
      <c r="BC4" s="244"/>
      <c r="BD4" s="244" t="s">
        <v>291</v>
      </c>
      <c r="BE4" s="244"/>
      <c r="BF4" s="244" t="s">
        <v>292</v>
      </c>
      <c r="BG4" s="244"/>
      <c r="BH4" s="244" t="s">
        <v>293</v>
      </c>
      <c r="BI4" s="244"/>
      <c r="BJ4" s="244" t="s">
        <v>294</v>
      </c>
      <c r="BK4" s="244"/>
      <c r="BL4" s="244" t="s">
        <v>295</v>
      </c>
      <c r="BM4" s="244"/>
      <c r="BN4" s="244" t="s">
        <v>296</v>
      </c>
      <c r="BO4" s="244"/>
      <c r="BP4" s="244" t="s">
        <v>297</v>
      </c>
      <c r="BQ4" s="244"/>
      <c r="BR4" s="244" t="s">
        <v>298</v>
      </c>
      <c r="BS4" s="244"/>
      <c r="BT4" s="244" t="s">
        <v>299</v>
      </c>
      <c r="BU4" s="244"/>
      <c r="BV4" s="244" t="s">
        <v>300</v>
      </c>
      <c r="BW4" s="244"/>
      <c r="BX4" s="244" t="s">
        <v>301</v>
      </c>
      <c r="BY4" s="244"/>
      <c r="BZ4" s="244" t="s">
        <v>302</v>
      </c>
      <c r="CA4" s="244"/>
      <c r="CB4" s="244" t="s">
        <v>303</v>
      </c>
      <c r="CC4" s="244"/>
      <c r="CD4" s="244" t="s">
        <v>304</v>
      </c>
      <c r="CE4" s="244"/>
      <c r="CF4" s="244" t="s">
        <v>305</v>
      </c>
      <c r="CG4" s="244"/>
      <c r="CH4" s="244" t="s">
        <v>306</v>
      </c>
      <c r="CI4" s="244"/>
      <c r="CJ4" s="244" t="s">
        <v>307</v>
      </c>
      <c r="CK4" s="244"/>
      <c r="CL4" s="244" t="s">
        <v>308</v>
      </c>
      <c r="CM4" s="244"/>
      <c r="CN4" s="244" t="s">
        <v>309</v>
      </c>
      <c r="CO4" s="244"/>
      <c r="CP4" s="244" t="s">
        <v>310</v>
      </c>
      <c r="CQ4" s="244"/>
      <c r="CR4" s="244" t="s">
        <v>311</v>
      </c>
      <c r="CS4" s="244"/>
      <c r="CT4" s="244" t="s">
        <v>312</v>
      </c>
      <c r="CU4" s="244"/>
      <c r="CV4" s="244" t="s">
        <v>313</v>
      </c>
      <c r="CW4" s="244"/>
      <c r="CX4" s="244" t="s">
        <v>314</v>
      </c>
      <c r="CY4" s="244"/>
      <c r="CZ4" s="244" t="s">
        <v>315</v>
      </c>
      <c r="DA4" s="244"/>
      <c r="DB4" s="244" t="s">
        <v>316</v>
      </c>
      <c r="DC4" s="244"/>
      <c r="DD4" s="244" t="s">
        <v>317</v>
      </c>
      <c r="DE4" s="244"/>
      <c r="DF4" s="244" t="s">
        <v>318</v>
      </c>
      <c r="DG4" s="244"/>
      <c r="DH4" s="244" t="s">
        <v>319</v>
      </c>
      <c r="DI4" s="244"/>
      <c r="DJ4" s="244" t="s">
        <v>320</v>
      </c>
      <c r="DK4" s="244"/>
      <c r="DL4" s="244" t="s">
        <v>321</v>
      </c>
      <c r="DM4" s="244"/>
      <c r="DN4" s="244" t="s">
        <v>322</v>
      </c>
      <c r="DO4" s="244"/>
      <c r="DP4" s="244" t="s">
        <v>323</v>
      </c>
      <c r="DQ4" s="244"/>
      <c r="DR4" s="244" t="s">
        <v>324</v>
      </c>
      <c r="DS4" s="244"/>
      <c r="DT4" s="244" t="s">
        <v>325</v>
      </c>
      <c r="DU4" s="244"/>
      <c r="DV4" s="244" t="s">
        <v>326</v>
      </c>
      <c r="DW4" s="244"/>
      <c r="DX4" s="244" t="s">
        <v>327</v>
      </c>
      <c r="DY4" s="244"/>
      <c r="DZ4" s="244" t="s">
        <v>328</v>
      </c>
      <c r="EA4" s="244"/>
      <c r="EB4" s="244" t="s">
        <v>329</v>
      </c>
      <c r="EC4" s="244"/>
      <c r="ED4" s="244" t="s">
        <v>330</v>
      </c>
      <c r="EE4" s="244"/>
      <c r="EF4" s="244" t="s">
        <v>331</v>
      </c>
      <c r="EG4" s="244"/>
      <c r="EH4" s="244" t="s">
        <v>332</v>
      </c>
      <c r="EI4" s="244"/>
      <c r="EJ4" s="244" t="s">
        <v>333</v>
      </c>
      <c r="EK4" s="244"/>
      <c r="EL4" s="244" t="s">
        <v>334</v>
      </c>
      <c r="EM4" s="244"/>
      <c r="EN4" s="244" t="s">
        <v>335</v>
      </c>
      <c r="EO4" s="244"/>
      <c r="EP4" s="244" t="s">
        <v>336</v>
      </c>
      <c r="EQ4" s="244"/>
      <c r="ER4" s="244" t="s">
        <v>337</v>
      </c>
      <c r="ES4" s="244"/>
      <c r="ET4" s="244" t="s">
        <v>338</v>
      </c>
      <c r="EU4" s="244"/>
      <c r="EV4" s="244" t="s">
        <v>339</v>
      </c>
      <c r="EW4" s="244"/>
      <c r="EX4" s="244" t="s">
        <v>340</v>
      </c>
      <c r="EY4" s="244"/>
      <c r="EZ4" s="244" t="s">
        <v>341</v>
      </c>
      <c r="FA4" s="244"/>
      <c r="FB4" s="244" t="s">
        <v>342</v>
      </c>
      <c r="FC4" s="244"/>
      <c r="FD4" s="244" t="s">
        <v>343</v>
      </c>
      <c r="FE4" s="244"/>
      <c r="FF4" s="244" t="s">
        <v>344</v>
      </c>
      <c r="FG4" s="244"/>
      <c r="FH4" s="244" t="s">
        <v>345</v>
      </c>
      <c r="FI4" s="244"/>
      <c r="FJ4" s="244" t="s">
        <v>346</v>
      </c>
      <c r="FK4" s="244"/>
      <c r="FL4" s="244" t="s">
        <v>347</v>
      </c>
      <c r="FM4" s="244"/>
      <c r="FN4" s="244" t="s">
        <v>348</v>
      </c>
      <c r="FO4" s="244"/>
      <c r="FP4" s="244" t="s">
        <v>349</v>
      </c>
      <c r="FQ4" s="244"/>
      <c r="FR4" s="244" t="s">
        <v>350</v>
      </c>
      <c r="FS4" s="244"/>
      <c r="FT4" s="244" t="s">
        <v>351</v>
      </c>
      <c r="FU4" s="244"/>
      <c r="FV4" s="244" t="s">
        <v>352</v>
      </c>
      <c r="FW4" s="244"/>
      <c r="FX4" s="244" t="s">
        <v>353</v>
      </c>
      <c r="FY4" s="244"/>
      <c r="FZ4" s="244" t="s">
        <v>354</v>
      </c>
      <c r="GA4" s="244"/>
      <c r="GB4" s="244" t="s">
        <v>355</v>
      </c>
      <c r="GC4" s="244"/>
      <c r="GD4" s="244" t="s">
        <v>356</v>
      </c>
      <c r="GE4" s="244"/>
      <c r="GF4" s="244" t="s">
        <v>357</v>
      </c>
      <c r="GG4" s="244"/>
      <c r="GH4" s="244" t="s">
        <v>358</v>
      </c>
      <c r="GI4" s="244"/>
      <c r="GJ4" s="244" t="s">
        <v>359</v>
      </c>
      <c r="GK4" s="244"/>
      <c r="GL4" s="244" t="s">
        <v>360</v>
      </c>
      <c r="GM4" s="244"/>
      <c r="GN4" s="244" t="s">
        <v>361</v>
      </c>
      <c r="GO4" s="244"/>
      <c r="GP4" s="244" t="s">
        <v>362</v>
      </c>
      <c r="GQ4" s="244"/>
      <c r="GR4" s="244" t="s">
        <v>363</v>
      </c>
      <c r="GS4" s="244"/>
    </row>
    <row r="5" spans="1:201" ht="11.1" customHeight="1" x14ac:dyDescent="0.2">
      <c r="A5" s="248"/>
      <c r="B5" s="231" t="s">
        <v>364</v>
      </c>
      <c r="C5" s="231" t="s">
        <v>365</v>
      </c>
      <c r="D5" s="231" t="s">
        <v>364</v>
      </c>
      <c r="E5" s="231" t="s">
        <v>365</v>
      </c>
      <c r="F5" s="231" t="s">
        <v>364</v>
      </c>
      <c r="G5" s="231" t="s">
        <v>365</v>
      </c>
      <c r="H5" s="231" t="s">
        <v>364</v>
      </c>
      <c r="I5" s="231" t="s">
        <v>365</v>
      </c>
      <c r="J5" s="231" t="s">
        <v>364</v>
      </c>
      <c r="K5" s="231" t="s">
        <v>365</v>
      </c>
      <c r="L5" s="231" t="s">
        <v>364</v>
      </c>
      <c r="M5" s="231" t="s">
        <v>365</v>
      </c>
      <c r="N5" s="231" t="s">
        <v>364</v>
      </c>
      <c r="O5" s="231" t="s">
        <v>365</v>
      </c>
      <c r="P5" s="231" t="s">
        <v>364</v>
      </c>
      <c r="Q5" s="231" t="s">
        <v>365</v>
      </c>
      <c r="R5" s="231" t="s">
        <v>364</v>
      </c>
      <c r="S5" s="231" t="s">
        <v>365</v>
      </c>
      <c r="T5" s="231" t="s">
        <v>364</v>
      </c>
      <c r="U5" s="231" t="s">
        <v>365</v>
      </c>
      <c r="V5" s="231" t="s">
        <v>364</v>
      </c>
      <c r="W5" s="231" t="s">
        <v>365</v>
      </c>
      <c r="X5" s="231" t="s">
        <v>364</v>
      </c>
      <c r="Y5" s="231" t="s">
        <v>365</v>
      </c>
      <c r="Z5" s="231" t="s">
        <v>364</v>
      </c>
      <c r="AA5" s="231" t="s">
        <v>365</v>
      </c>
      <c r="AB5" s="231" t="s">
        <v>364</v>
      </c>
      <c r="AC5" s="231" t="s">
        <v>365</v>
      </c>
      <c r="AD5" s="231" t="s">
        <v>364</v>
      </c>
      <c r="AE5" s="231" t="s">
        <v>365</v>
      </c>
      <c r="AF5" s="231" t="s">
        <v>364</v>
      </c>
      <c r="AG5" s="231" t="s">
        <v>365</v>
      </c>
      <c r="AH5" s="231" t="s">
        <v>364</v>
      </c>
      <c r="AI5" s="231" t="s">
        <v>365</v>
      </c>
      <c r="AJ5" s="231" t="s">
        <v>364</v>
      </c>
      <c r="AK5" s="231" t="s">
        <v>365</v>
      </c>
      <c r="AL5" s="231" t="s">
        <v>364</v>
      </c>
      <c r="AM5" s="231" t="s">
        <v>365</v>
      </c>
      <c r="AN5" s="231" t="s">
        <v>364</v>
      </c>
      <c r="AO5" s="231" t="s">
        <v>365</v>
      </c>
      <c r="AP5" s="231" t="s">
        <v>364</v>
      </c>
      <c r="AQ5" s="231" t="s">
        <v>365</v>
      </c>
      <c r="AR5" s="231" t="s">
        <v>364</v>
      </c>
      <c r="AS5" s="231" t="s">
        <v>365</v>
      </c>
      <c r="AT5" s="231" t="s">
        <v>364</v>
      </c>
      <c r="AU5" s="231" t="s">
        <v>365</v>
      </c>
      <c r="AV5" s="231" t="s">
        <v>364</v>
      </c>
      <c r="AW5" s="231" t="s">
        <v>365</v>
      </c>
      <c r="AX5" s="231" t="s">
        <v>364</v>
      </c>
      <c r="AY5" s="231" t="s">
        <v>365</v>
      </c>
      <c r="AZ5" s="231" t="s">
        <v>364</v>
      </c>
      <c r="BA5" s="231" t="s">
        <v>365</v>
      </c>
      <c r="BB5" s="231" t="s">
        <v>364</v>
      </c>
      <c r="BC5" s="231" t="s">
        <v>365</v>
      </c>
      <c r="BD5" s="231" t="s">
        <v>364</v>
      </c>
      <c r="BE5" s="231" t="s">
        <v>365</v>
      </c>
      <c r="BF5" s="231" t="s">
        <v>364</v>
      </c>
      <c r="BG5" s="231" t="s">
        <v>365</v>
      </c>
      <c r="BH5" s="231" t="s">
        <v>364</v>
      </c>
      <c r="BI5" s="231" t="s">
        <v>365</v>
      </c>
      <c r="BJ5" s="231" t="s">
        <v>364</v>
      </c>
      <c r="BK5" s="231" t="s">
        <v>365</v>
      </c>
      <c r="BL5" s="231" t="s">
        <v>364</v>
      </c>
      <c r="BM5" s="231" t="s">
        <v>365</v>
      </c>
      <c r="BN5" s="231" t="s">
        <v>364</v>
      </c>
      <c r="BO5" s="231" t="s">
        <v>365</v>
      </c>
      <c r="BP5" s="231" t="s">
        <v>364</v>
      </c>
      <c r="BQ5" s="231" t="s">
        <v>365</v>
      </c>
      <c r="BR5" s="231" t="s">
        <v>364</v>
      </c>
      <c r="BS5" s="231" t="s">
        <v>365</v>
      </c>
      <c r="BT5" s="231" t="s">
        <v>364</v>
      </c>
      <c r="BU5" s="231" t="s">
        <v>365</v>
      </c>
      <c r="BV5" s="231" t="s">
        <v>364</v>
      </c>
      <c r="BW5" s="231" t="s">
        <v>365</v>
      </c>
      <c r="BX5" s="231" t="s">
        <v>364</v>
      </c>
      <c r="BY5" s="231" t="s">
        <v>365</v>
      </c>
      <c r="BZ5" s="231" t="s">
        <v>364</v>
      </c>
      <c r="CA5" s="231" t="s">
        <v>365</v>
      </c>
      <c r="CB5" s="231" t="s">
        <v>364</v>
      </c>
      <c r="CC5" s="231" t="s">
        <v>365</v>
      </c>
      <c r="CD5" s="231" t="s">
        <v>364</v>
      </c>
      <c r="CE5" s="231" t="s">
        <v>365</v>
      </c>
      <c r="CF5" s="231" t="s">
        <v>364</v>
      </c>
      <c r="CG5" s="231" t="s">
        <v>365</v>
      </c>
      <c r="CH5" s="231" t="s">
        <v>364</v>
      </c>
      <c r="CI5" s="231" t="s">
        <v>365</v>
      </c>
      <c r="CJ5" s="231" t="s">
        <v>364</v>
      </c>
      <c r="CK5" s="231" t="s">
        <v>365</v>
      </c>
      <c r="CL5" s="231" t="s">
        <v>364</v>
      </c>
      <c r="CM5" s="231" t="s">
        <v>365</v>
      </c>
      <c r="CN5" s="231" t="s">
        <v>364</v>
      </c>
      <c r="CO5" s="231" t="s">
        <v>365</v>
      </c>
      <c r="CP5" s="231" t="s">
        <v>364</v>
      </c>
      <c r="CQ5" s="231" t="s">
        <v>365</v>
      </c>
      <c r="CR5" s="231" t="s">
        <v>364</v>
      </c>
      <c r="CS5" s="231" t="s">
        <v>365</v>
      </c>
      <c r="CT5" s="231" t="s">
        <v>364</v>
      </c>
      <c r="CU5" s="231" t="s">
        <v>365</v>
      </c>
      <c r="CV5" s="231" t="s">
        <v>364</v>
      </c>
      <c r="CW5" s="231" t="s">
        <v>365</v>
      </c>
      <c r="CX5" s="231" t="s">
        <v>364</v>
      </c>
      <c r="CY5" s="231" t="s">
        <v>365</v>
      </c>
      <c r="CZ5" s="231" t="s">
        <v>364</v>
      </c>
      <c r="DA5" s="231" t="s">
        <v>365</v>
      </c>
      <c r="DB5" s="231" t="s">
        <v>364</v>
      </c>
      <c r="DC5" s="231" t="s">
        <v>365</v>
      </c>
      <c r="DD5" s="231" t="s">
        <v>364</v>
      </c>
      <c r="DE5" s="231" t="s">
        <v>365</v>
      </c>
      <c r="DF5" s="231" t="s">
        <v>364</v>
      </c>
      <c r="DG5" s="231" t="s">
        <v>365</v>
      </c>
      <c r="DH5" s="231" t="s">
        <v>364</v>
      </c>
      <c r="DI5" s="231" t="s">
        <v>365</v>
      </c>
      <c r="DJ5" s="231" t="s">
        <v>364</v>
      </c>
      <c r="DK5" s="231" t="s">
        <v>365</v>
      </c>
      <c r="DL5" s="231" t="s">
        <v>364</v>
      </c>
      <c r="DM5" s="231" t="s">
        <v>365</v>
      </c>
      <c r="DN5" s="231" t="s">
        <v>364</v>
      </c>
      <c r="DO5" s="231" t="s">
        <v>365</v>
      </c>
      <c r="DP5" s="231" t="s">
        <v>364</v>
      </c>
      <c r="DQ5" s="231" t="s">
        <v>365</v>
      </c>
      <c r="DR5" s="231" t="s">
        <v>364</v>
      </c>
      <c r="DS5" s="231" t="s">
        <v>365</v>
      </c>
      <c r="DT5" s="231" t="s">
        <v>364</v>
      </c>
      <c r="DU5" s="231" t="s">
        <v>365</v>
      </c>
      <c r="DV5" s="231" t="s">
        <v>364</v>
      </c>
      <c r="DW5" s="231" t="s">
        <v>365</v>
      </c>
      <c r="DX5" s="231" t="s">
        <v>364</v>
      </c>
      <c r="DY5" s="231" t="s">
        <v>365</v>
      </c>
      <c r="DZ5" s="231" t="s">
        <v>364</v>
      </c>
      <c r="EA5" s="231" t="s">
        <v>365</v>
      </c>
      <c r="EB5" s="231" t="s">
        <v>364</v>
      </c>
      <c r="EC5" s="231" t="s">
        <v>365</v>
      </c>
      <c r="ED5" s="231" t="s">
        <v>364</v>
      </c>
      <c r="EE5" s="231" t="s">
        <v>365</v>
      </c>
      <c r="EF5" s="231" t="s">
        <v>364</v>
      </c>
      <c r="EG5" s="231" t="s">
        <v>365</v>
      </c>
      <c r="EH5" s="231" t="s">
        <v>364</v>
      </c>
      <c r="EI5" s="231" t="s">
        <v>365</v>
      </c>
      <c r="EJ5" s="231" t="s">
        <v>364</v>
      </c>
      <c r="EK5" s="231" t="s">
        <v>365</v>
      </c>
      <c r="EL5" s="231" t="s">
        <v>364</v>
      </c>
      <c r="EM5" s="231" t="s">
        <v>365</v>
      </c>
      <c r="EN5" s="231" t="s">
        <v>364</v>
      </c>
      <c r="EO5" s="231" t="s">
        <v>365</v>
      </c>
      <c r="EP5" s="231" t="s">
        <v>364</v>
      </c>
      <c r="EQ5" s="231" t="s">
        <v>365</v>
      </c>
      <c r="ER5" s="231" t="s">
        <v>364</v>
      </c>
      <c r="ES5" s="231" t="s">
        <v>365</v>
      </c>
      <c r="ET5" s="231" t="s">
        <v>364</v>
      </c>
      <c r="EU5" s="231" t="s">
        <v>365</v>
      </c>
      <c r="EV5" s="231" t="s">
        <v>364</v>
      </c>
      <c r="EW5" s="231" t="s">
        <v>365</v>
      </c>
      <c r="EX5" s="231" t="s">
        <v>364</v>
      </c>
      <c r="EY5" s="231" t="s">
        <v>365</v>
      </c>
      <c r="EZ5" s="231" t="s">
        <v>364</v>
      </c>
      <c r="FA5" s="231" t="s">
        <v>365</v>
      </c>
      <c r="FB5" s="231" t="s">
        <v>364</v>
      </c>
      <c r="FC5" s="231" t="s">
        <v>365</v>
      </c>
      <c r="FD5" s="231" t="s">
        <v>364</v>
      </c>
      <c r="FE5" s="231" t="s">
        <v>365</v>
      </c>
      <c r="FF5" s="231" t="s">
        <v>364</v>
      </c>
      <c r="FG5" s="231" t="s">
        <v>365</v>
      </c>
      <c r="FH5" s="231" t="s">
        <v>364</v>
      </c>
      <c r="FI5" s="231" t="s">
        <v>365</v>
      </c>
      <c r="FJ5" s="231" t="s">
        <v>364</v>
      </c>
      <c r="FK5" s="231" t="s">
        <v>365</v>
      </c>
      <c r="FL5" s="231" t="s">
        <v>364</v>
      </c>
      <c r="FM5" s="231" t="s">
        <v>365</v>
      </c>
      <c r="FN5" s="231" t="s">
        <v>364</v>
      </c>
      <c r="FO5" s="231" t="s">
        <v>365</v>
      </c>
      <c r="FP5" s="231" t="s">
        <v>364</v>
      </c>
      <c r="FQ5" s="231" t="s">
        <v>365</v>
      </c>
      <c r="FR5" s="231" t="s">
        <v>364</v>
      </c>
      <c r="FS5" s="231" t="s">
        <v>365</v>
      </c>
      <c r="FT5" s="231" t="s">
        <v>364</v>
      </c>
      <c r="FU5" s="231" t="s">
        <v>365</v>
      </c>
      <c r="FV5" s="231" t="s">
        <v>364</v>
      </c>
      <c r="FW5" s="231" t="s">
        <v>365</v>
      </c>
      <c r="FX5" s="231" t="s">
        <v>364</v>
      </c>
      <c r="FY5" s="231" t="s">
        <v>365</v>
      </c>
      <c r="FZ5" s="231" t="s">
        <v>364</v>
      </c>
      <c r="GA5" s="231" t="s">
        <v>365</v>
      </c>
      <c r="GB5" s="231" t="s">
        <v>364</v>
      </c>
      <c r="GC5" s="231" t="s">
        <v>365</v>
      </c>
      <c r="GD5" s="231" t="s">
        <v>364</v>
      </c>
      <c r="GE5" s="231" t="s">
        <v>365</v>
      </c>
      <c r="GF5" s="231" t="s">
        <v>364</v>
      </c>
      <c r="GG5" s="231" t="s">
        <v>365</v>
      </c>
      <c r="GH5" s="231" t="s">
        <v>364</v>
      </c>
      <c r="GI5" s="231" t="s">
        <v>365</v>
      </c>
      <c r="GJ5" s="231" t="s">
        <v>364</v>
      </c>
      <c r="GK5" s="231" t="s">
        <v>365</v>
      </c>
      <c r="GL5" s="231" t="s">
        <v>364</v>
      </c>
      <c r="GM5" s="231" t="s">
        <v>365</v>
      </c>
      <c r="GN5" s="231" t="s">
        <v>364</v>
      </c>
      <c r="GO5" s="231" t="s">
        <v>365</v>
      </c>
      <c r="GP5" s="231" t="s">
        <v>364</v>
      </c>
      <c r="GQ5" s="231" t="s">
        <v>365</v>
      </c>
      <c r="GR5" s="231" t="s">
        <v>364</v>
      </c>
      <c r="GS5" s="231" t="s">
        <v>365</v>
      </c>
    </row>
    <row r="6" spans="1:201" s="236" customFormat="1" ht="33" customHeight="1" x14ac:dyDescent="0.2">
      <c r="A6" s="232" t="s">
        <v>366</v>
      </c>
      <c r="B6" s="233">
        <v>18015</v>
      </c>
      <c r="C6" s="234"/>
      <c r="D6" s="233">
        <v>20822</v>
      </c>
      <c r="E6" s="234"/>
      <c r="F6" s="233">
        <v>6614</v>
      </c>
      <c r="G6" s="235">
        <v>378</v>
      </c>
      <c r="H6" s="233">
        <v>1796</v>
      </c>
      <c r="I6" s="234"/>
      <c r="J6" s="234"/>
      <c r="K6" s="234"/>
      <c r="L6" s="235">
        <v>600</v>
      </c>
      <c r="M6" s="234"/>
      <c r="N6" s="233">
        <v>7387</v>
      </c>
      <c r="O6" s="234"/>
      <c r="P6" s="233">
        <v>3300</v>
      </c>
      <c r="Q6" s="234"/>
      <c r="R6" s="233">
        <v>1475</v>
      </c>
      <c r="S6" s="234"/>
      <c r="T6" s="234"/>
      <c r="U6" s="234"/>
      <c r="V6" s="234"/>
      <c r="W6" s="234"/>
      <c r="X6" s="233">
        <v>3060</v>
      </c>
      <c r="Y6" s="233">
        <v>11882</v>
      </c>
      <c r="Z6" s="235">
        <v>280</v>
      </c>
      <c r="AA6" s="233">
        <v>9162</v>
      </c>
      <c r="AB6" s="234"/>
      <c r="AC6" s="235">
        <v>400</v>
      </c>
      <c r="AD6" s="235">
        <v>900</v>
      </c>
      <c r="AE6" s="233">
        <v>2722</v>
      </c>
      <c r="AF6" s="233">
        <v>2362</v>
      </c>
      <c r="AG6" s="233">
        <v>2720</v>
      </c>
      <c r="AH6" s="235">
        <v>460</v>
      </c>
      <c r="AI6" s="233">
        <v>2718</v>
      </c>
      <c r="AJ6" s="233">
        <v>4135</v>
      </c>
      <c r="AK6" s="233">
        <v>6404</v>
      </c>
      <c r="AL6" s="235">
        <v>860</v>
      </c>
      <c r="AM6" s="233">
        <v>4305</v>
      </c>
      <c r="AN6" s="233">
        <v>5650</v>
      </c>
      <c r="AO6" s="233">
        <v>4889</v>
      </c>
      <c r="AP6" s="235">
        <v>681</v>
      </c>
      <c r="AQ6" s="233">
        <v>13342</v>
      </c>
      <c r="AR6" s="233">
        <v>1865</v>
      </c>
      <c r="AS6" s="234"/>
      <c r="AT6" s="234"/>
      <c r="AU6" s="234"/>
      <c r="AV6" s="234"/>
      <c r="AW6" s="234"/>
      <c r="AX6" s="235">
        <v>410</v>
      </c>
      <c r="AY6" s="233">
        <v>5307</v>
      </c>
      <c r="AZ6" s="233">
        <v>3680</v>
      </c>
      <c r="BA6" s="233">
        <v>4972</v>
      </c>
      <c r="BB6" s="235">
        <v>590</v>
      </c>
      <c r="BC6" s="233">
        <v>4580</v>
      </c>
      <c r="BD6" s="233">
        <v>1065</v>
      </c>
      <c r="BE6" s="233">
        <v>3951</v>
      </c>
      <c r="BF6" s="235">
        <v>20</v>
      </c>
      <c r="BG6" s="233">
        <v>3779</v>
      </c>
      <c r="BH6" s="234"/>
      <c r="BI6" s="234"/>
      <c r="BJ6" s="234"/>
      <c r="BK6" s="234"/>
      <c r="BL6" s="234"/>
      <c r="BM6" s="233">
        <v>1086</v>
      </c>
      <c r="BN6" s="234"/>
      <c r="BO6" s="234"/>
      <c r="BP6" s="234"/>
      <c r="BQ6" s="233">
        <v>2803</v>
      </c>
      <c r="BR6" s="233">
        <v>1106</v>
      </c>
      <c r="BS6" s="233">
        <v>5079</v>
      </c>
      <c r="BT6" s="233">
        <v>1120</v>
      </c>
      <c r="BU6" s="233">
        <v>2701</v>
      </c>
      <c r="BV6" s="234"/>
      <c r="BW6" s="234"/>
      <c r="BX6" s="235">
        <v>110</v>
      </c>
      <c r="BY6" s="235">
        <v>885</v>
      </c>
      <c r="BZ6" s="235">
        <v>67</v>
      </c>
      <c r="CA6" s="235">
        <v>940</v>
      </c>
      <c r="CB6" s="234"/>
      <c r="CC6" s="235">
        <v>421</v>
      </c>
      <c r="CD6" s="235">
        <v>75</v>
      </c>
      <c r="CE6" s="233">
        <v>3371</v>
      </c>
      <c r="CF6" s="234"/>
      <c r="CG6" s="233">
        <v>2694</v>
      </c>
      <c r="CH6" s="234"/>
      <c r="CI6" s="233">
        <v>2829</v>
      </c>
      <c r="CJ6" s="234"/>
      <c r="CK6" s="233">
        <v>1710</v>
      </c>
      <c r="CL6" s="234"/>
      <c r="CM6" s="233">
        <v>2275</v>
      </c>
      <c r="CN6" s="234"/>
      <c r="CO6" s="233">
        <v>2076</v>
      </c>
      <c r="CP6" s="234"/>
      <c r="CQ6" s="233">
        <v>5155</v>
      </c>
      <c r="CR6" s="234"/>
      <c r="CS6" s="233">
        <v>1638</v>
      </c>
      <c r="CT6" s="234"/>
      <c r="CU6" s="233">
        <v>2016</v>
      </c>
      <c r="CV6" s="234"/>
      <c r="CW6" s="233">
        <v>2948</v>
      </c>
      <c r="CX6" s="234"/>
      <c r="CY6" s="233">
        <v>2129</v>
      </c>
      <c r="CZ6" s="234"/>
      <c r="DA6" s="233">
        <v>2327</v>
      </c>
      <c r="DB6" s="235">
        <v>171</v>
      </c>
      <c r="DC6" s="233">
        <v>5649</v>
      </c>
      <c r="DD6" s="234"/>
      <c r="DE6" s="233">
        <v>1896</v>
      </c>
      <c r="DF6" s="234"/>
      <c r="DG6" s="233">
        <v>1441</v>
      </c>
      <c r="DH6" s="235">
        <v>245</v>
      </c>
      <c r="DI6" s="233">
        <v>3817</v>
      </c>
      <c r="DJ6" s="234"/>
      <c r="DK6" s="233">
        <v>4335</v>
      </c>
      <c r="DL6" s="235">
        <v>127</v>
      </c>
      <c r="DM6" s="233">
        <v>2667</v>
      </c>
      <c r="DN6" s="235">
        <v>490</v>
      </c>
      <c r="DO6" s="233">
        <v>8171</v>
      </c>
      <c r="DP6" s="234"/>
      <c r="DQ6" s="233">
        <v>3207</v>
      </c>
      <c r="DR6" s="234"/>
      <c r="DS6" s="233">
        <v>3190</v>
      </c>
      <c r="DT6" s="234"/>
      <c r="DU6" s="233">
        <v>1708</v>
      </c>
      <c r="DV6" s="234"/>
      <c r="DW6" s="233">
        <v>2536</v>
      </c>
      <c r="DX6" s="235">
        <v>34</v>
      </c>
      <c r="DY6" s="233">
        <v>5307</v>
      </c>
      <c r="DZ6" s="234"/>
      <c r="EA6" s="233">
        <v>1380</v>
      </c>
      <c r="EB6" s="234"/>
      <c r="EC6" s="233">
        <v>1458</v>
      </c>
      <c r="ED6" s="235">
        <v>144</v>
      </c>
      <c r="EE6" s="233">
        <v>5652</v>
      </c>
      <c r="EF6" s="235">
        <v>263</v>
      </c>
      <c r="EG6" s="233">
        <v>5471</v>
      </c>
      <c r="EH6" s="234"/>
      <c r="EI6" s="233">
        <v>2831</v>
      </c>
      <c r="EJ6" s="234"/>
      <c r="EK6" s="233">
        <v>3410</v>
      </c>
      <c r="EL6" s="234"/>
      <c r="EM6" s="233">
        <v>2488</v>
      </c>
      <c r="EN6" s="235">
        <v>181</v>
      </c>
      <c r="EO6" s="233">
        <v>2488</v>
      </c>
      <c r="EP6" s="235">
        <v>178</v>
      </c>
      <c r="EQ6" s="233">
        <v>3684</v>
      </c>
      <c r="ER6" s="234"/>
      <c r="ES6" s="234"/>
      <c r="ET6" s="235">
        <v>100</v>
      </c>
      <c r="EU6" s="233">
        <v>1825</v>
      </c>
      <c r="EV6" s="234"/>
      <c r="EW6" s="233">
        <v>1765</v>
      </c>
      <c r="EX6" s="234"/>
      <c r="EY6" s="234"/>
      <c r="EZ6" s="234"/>
      <c r="FA6" s="234"/>
      <c r="FB6" s="235">
        <v>120</v>
      </c>
      <c r="FC6" s="234"/>
      <c r="FD6" s="235">
        <v>30</v>
      </c>
      <c r="FE6" s="234"/>
      <c r="FF6" s="235">
        <v>80</v>
      </c>
      <c r="FG6" s="234"/>
      <c r="FH6" s="234"/>
      <c r="FI6" s="235">
        <v>55</v>
      </c>
      <c r="FJ6" s="234"/>
      <c r="FK6" s="235">
        <v>100</v>
      </c>
      <c r="FL6" s="234"/>
      <c r="FM6" s="235">
        <v>90</v>
      </c>
      <c r="FN6" s="234"/>
      <c r="FO6" s="234"/>
      <c r="FP6" s="234"/>
      <c r="FQ6" s="234"/>
      <c r="FR6" s="234"/>
      <c r="FS6" s="234"/>
      <c r="FT6" s="234"/>
      <c r="FU6" s="234"/>
      <c r="FV6" s="234"/>
      <c r="FW6" s="234"/>
      <c r="FX6" s="234"/>
      <c r="FY6" s="234"/>
      <c r="FZ6" s="234"/>
      <c r="GA6" s="234"/>
      <c r="GB6" s="234"/>
      <c r="GC6" s="234"/>
      <c r="GD6" s="234"/>
      <c r="GE6" s="234"/>
      <c r="GF6" s="234"/>
      <c r="GG6" s="234"/>
      <c r="GH6" s="234"/>
      <c r="GI6" s="234"/>
      <c r="GJ6" s="234"/>
      <c r="GK6" s="234"/>
      <c r="GL6" s="234"/>
      <c r="GM6" s="234"/>
      <c r="GN6" s="234"/>
      <c r="GO6" s="234"/>
      <c r="GP6" s="234"/>
      <c r="GQ6" s="234"/>
      <c r="GR6" s="234"/>
      <c r="GS6" s="234"/>
    </row>
    <row r="7" spans="1:201" ht="11.1" customHeight="1" x14ac:dyDescent="0.2">
      <c r="A7" s="237" t="s">
        <v>367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9">
        <v>280</v>
      </c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9">
        <v>24</v>
      </c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9">
        <v>3</v>
      </c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8"/>
      <c r="DB7" s="238"/>
      <c r="DC7" s="238"/>
      <c r="DD7" s="238"/>
      <c r="DE7" s="239">
        <v>11</v>
      </c>
      <c r="DF7" s="238"/>
      <c r="DG7" s="238"/>
      <c r="DH7" s="238"/>
      <c r="DI7" s="239">
        <v>3</v>
      </c>
      <c r="DJ7" s="238"/>
      <c r="DK7" s="239">
        <v>6</v>
      </c>
      <c r="DL7" s="238"/>
      <c r="DM7" s="238"/>
      <c r="DN7" s="238"/>
      <c r="DO7" s="238"/>
      <c r="DP7" s="238"/>
      <c r="DQ7" s="238"/>
      <c r="DR7" s="238"/>
      <c r="DS7" s="238"/>
      <c r="DT7" s="238"/>
      <c r="DU7" s="238"/>
      <c r="DV7" s="238"/>
      <c r="DW7" s="238"/>
      <c r="DX7" s="238"/>
      <c r="DY7" s="238"/>
      <c r="DZ7" s="238"/>
      <c r="EA7" s="238"/>
      <c r="EB7" s="238"/>
      <c r="EC7" s="238"/>
      <c r="ED7" s="238"/>
      <c r="EE7" s="238"/>
      <c r="EF7" s="238"/>
      <c r="EG7" s="238"/>
      <c r="EH7" s="238"/>
      <c r="EI7" s="238"/>
      <c r="EJ7" s="238"/>
      <c r="EK7" s="239">
        <v>3</v>
      </c>
      <c r="EL7" s="238"/>
      <c r="EM7" s="238"/>
      <c r="EN7" s="238"/>
      <c r="EO7" s="238"/>
      <c r="EP7" s="238"/>
      <c r="EQ7" s="238"/>
      <c r="ER7" s="238"/>
      <c r="ES7" s="238"/>
      <c r="ET7" s="238"/>
      <c r="EU7" s="238"/>
      <c r="EV7" s="238"/>
      <c r="EW7" s="238"/>
      <c r="EX7" s="238"/>
      <c r="EY7" s="238"/>
      <c r="EZ7" s="238"/>
      <c r="FA7" s="238"/>
      <c r="FB7" s="238"/>
      <c r="FC7" s="238"/>
      <c r="FD7" s="238"/>
      <c r="FE7" s="238"/>
      <c r="FF7" s="238"/>
      <c r="FG7" s="238"/>
      <c r="FH7" s="238"/>
      <c r="FI7" s="238"/>
      <c r="FJ7" s="238"/>
      <c r="FK7" s="238"/>
      <c r="FL7" s="238"/>
      <c r="FM7" s="238"/>
      <c r="FN7" s="238"/>
      <c r="FO7" s="238"/>
      <c r="FP7" s="238"/>
      <c r="FQ7" s="238"/>
      <c r="FR7" s="238"/>
      <c r="FS7" s="238"/>
      <c r="FT7" s="238"/>
      <c r="FU7" s="238"/>
      <c r="FV7" s="238"/>
      <c r="FW7" s="238"/>
      <c r="FX7" s="238"/>
      <c r="FY7" s="238"/>
      <c r="FZ7" s="238"/>
      <c r="GA7" s="238"/>
      <c r="GB7" s="238"/>
      <c r="GC7" s="238"/>
      <c r="GD7" s="238"/>
      <c r="GE7" s="238"/>
      <c r="GF7" s="238"/>
      <c r="GG7" s="238"/>
      <c r="GH7" s="238"/>
      <c r="GI7" s="238"/>
      <c r="GJ7" s="238"/>
      <c r="GK7" s="238"/>
      <c r="GL7" s="238"/>
      <c r="GM7" s="238"/>
      <c r="GN7" s="238"/>
      <c r="GO7" s="238"/>
      <c r="GP7" s="238"/>
      <c r="GQ7" s="238"/>
      <c r="GR7" s="238"/>
      <c r="GS7" s="238"/>
    </row>
    <row r="8" spans="1:201" ht="11.1" customHeight="1" x14ac:dyDescent="0.2">
      <c r="A8" s="237" t="s">
        <v>368</v>
      </c>
      <c r="B8" s="239">
        <v>393</v>
      </c>
      <c r="C8" s="238"/>
      <c r="D8" s="240">
        <v>3687</v>
      </c>
      <c r="E8" s="238"/>
      <c r="F8" s="238"/>
      <c r="G8" s="238"/>
      <c r="H8" s="238"/>
      <c r="I8" s="238"/>
      <c r="J8" s="238"/>
      <c r="K8" s="238"/>
      <c r="L8" s="238"/>
      <c r="M8" s="238"/>
      <c r="N8" s="239">
        <v>194</v>
      </c>
      <c r="O8" s="238"/>
      <c r="P8" s="239">
        <v>77</v>
      </c>
      <c r="Q8" s="238"/>
      <c r="R8" s="238"/>
      <c r="S8" s="238"/>
      <c r="T8" s="238"/>
      <c r="U8" s="238"/>
      <c r="V8" s="238"/>
      <c r="W8" s="238"/>
      <c r="X8" s="239">
        <v>8</v>
      </c>
      <c r="Y8" s="239">
        <v>30</v>
      </c>
      <c r="Z8" s="239">
        <v>280</v>
      </c>
      <c r="AA8" s="240">
        <v>5036</v>
      </c>
      <c r="AB8" s="238"/>
      <c r="AC8" s="238"/>
      <c r="AD8" s="238"/>
      <c r="AE8" s="238"/>
      <c r="AF8" s="239">
        <v>7</v>
      </c>
      <c r="AG8" s="239">
        <v>5</v>
      </c>
      <c r="AH8" s="238"/>
      <c r="AI8" s="238"/>
      <c r="AJ8" s="238"/>
      <c r="AK8" s="238"/>
      <c r="AL8" s="238"/>
      <c r="AM8" s="238"/>
      <c r="AN8" s="239">
        <v>802</v>
      </c>
      <c r="AO8" s="240">
        <v>3997</v>
      </c>
      <c r="AP8" s="238"/>
      <c r="AQ8" s="239">
        <v>41</v>
      </c>
      <c r="AR8" s="238"/>
      <c r="AS8" s="238"/>
      <c r="AT8" s="238"/>
      <c r="AU8" s="238"/>
      <c r="AV8" s="238"/>
      <c r="AW8" s="238"/>
      <c r="AX8" s="238"/>
      <c r="AY8" s="239">
        <v>13</v>
      </c>
      <c r="AZ8" s="239">
        <v>225</v>
      </c>
      <c r="BA8" s="240">
        <v>3485</v>
      </c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9">
        <v>203</v>
      </c>
      <c r="BR8" s="239">
        <v>145</v>
      </c>
      <c r="BS8" s="239">
        <v>599</v>
      </c>
      <c r="BT8" s="238"/>
      <c r="BU8" s="238"/>
      <c r="BV8" s="238"/>
      <c r="BW8" s="238"/>
      <c r="BX8" s="239">
        <v>4</v>
      </c>
      <c r="BY8" s="239">
        <v>49</v>
      </c>
      <c r="BZ8" s="239">
        <v>13</v>
      </c>
      <c r="CA8" s="239">
        <v>199</v>
      </c>
      <c r="CB8" s="238"/>
      <c r="CC8" s="238"/>
      <c r="CD8" s="238"/>
      <c r="CE8" s="239">
        <v>400</v>
      </c>
      <c r="CF8" s="238"/>
      <c r="CG8" s="239">
        <v>298</v>
      </c>
      <c r="CH8" s="238"/>
      <c r="CI8" s="239">
        <v>553</v>
      </c>
      <c r="CJ8" s="238"/>
      <c r="CK8" s="239">
        <v>193</v>
      </c>
      <c r="CL8" s="238"/>
      <c r="CM8" s="239">
        <v>457</v>
      </c>
      <c r="CN8" s="238"/>
      <c r="CO8" s="239">
        <v>312</v>
      </c>
      <c r="CP8" s="238"/>
      <c r="CQ8" s="239">
        <v>570</v>
      </c>
      <c r="CR8" s="238"/>
      <c r="CS8" s="239">
        <v>269</v>
      </c>
      <c r="CT8" s="238"/>
      <c r="CU8" s="239">
        <v>164</v>
      </c>
      <c r="CV8" s="238"/>
      <c r="CW8" s="239">
        <v>570</v>
      </c>
      <c r="CX8" s="238"/>
      <c r="CY8" s="239">
        <v>178</v>
      </c>
      <c r="CZ8" s="238"/>
      <c r="DA8" s="239">
        <v>440</v>
      </c>
      <c r="DB8" s="238"/>
      <c r="DC8" s="239">
        <v>738</v>
      </c>
      <c r="DD8" s="238"/>
      <c r="DE8" s="239">
        <v>210</v>
      </c>
      <c r="DF8" s="238"/>
      <c r="DG8" s="239">
        <v>237</v>
      </c>
      <c r="DH8" s="238"/>
      <c r="DI8" s="239">
        <v>435</v>
      </c>
      <c r="DJ8" s="238"/>
      <c r="DK8" s="239">
        <v>309</v>
      </c>
      <c r="DL8" s="238"/>
      <c r="DM8" s="239">
        <v>441</v>
      </c>
      <c r="DN8" s="238"/>
      <c r="DO8" s="239">
        <v>819</v>
      </c>
      <c r="DP8" s="238"/>
      <c r="DQ8" s="239">
        <v>463</v>
      </c>
      <c r="DR8" s="238"/>
      <c r="DS8" s="239">
        <v>403</v>
      </c>
      <c r="DT8" s="238"/>
      <c r="DU8" s="239">
        <v>95</v>
      </c>
      <c r="DV8" s="238"/>
      <c r="DW8" s="239">
        <v>84</v>
      </c>
      <c r="DX8" s="238"/>
      <c r="DY8" s="239">
        <v>721</v>
      </c>
      <c r="DZ8" s="238"/>
      <c r="EA8" s="239">
        <v>144</v>
      </c>
      <c r="EB8" s="238"/>
      <c r="EC8" s="239">
        <v>36</v>
      </c>
      <c r="ED8" s="238"/>
      <c r="EE8" s="239">
        <v>482</v>
      </c>
      <c r="EF8" s="238"/>
      <c r="EG8" s="239">
        <v>533</v>
      </c>
      <c r="EH8" s="238"/>
      <c r="EI8" s="239">
        <v>357</v>
      </c>
      <c r="EJ8" s="238"/>
      <c r="EK8" s="239">
        <v>430</v>
      </c>
      <c r="EL8" s="238"/>
      <c r="EM8" s="239">
        <v>303</v>
      </c>
      <c r="EN8" s="238"/>
      <c r="EO8" s="239">
        <v>126</v>
      </c>
      <c r="EP8" s="238"/>
      <c r="EQ8" s="239">
        <v>258</v>
      </c>
      <c r="ER8" s="238"/>
      <c r="ES8" s="238"/>
      <c r="ET8" s="238"/>
      <c r="EU8" s="239">
        <v>132</v>
      </c>
      <c r="EV8" s="238"/>
      <c r="EW8" s="239">
        <v>734</v>
      </c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</row>
    <row r="9" spans="1:201" ht="11.1" customHeight="1" x14ac:dyDescent="0.2">
      <c r="A9" s="237" t="s">
        <v>369</v>
      </c>
      <c r="B9" s="238"/>
      <c r="C9" s="238"/>
      <c r="D9" s="240">
        <v>5180</v>
      </c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40">
        <v>3800</v>
      </c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/>
      <c r="AN9" s="240">
        <v>4800</v>
      </c>
      <c r="AO9" s="238"/>
      <c r="AP9" s="238"/>
      <c r="AQ9" s="238"/>
      <c r="AR9" s="238"/>
      <c r="AS9" s="238"/>
      <c r="AT9" s="238"/>
      <c r="AU9" s="238"/>
      <c r="AV9" s="238"/>
      <c r="AW9" s="238"/>
      <c r="AX9" s="238"/>
      <c r="AY9" s="238"/>
      <c r="AZ9" s="240">
        <v>3300</v>
      </c>
      <c r="BA9" s="238"/>
      <c r="BB9" s="238"/>
      <c r="BC9" s="238"/>
      <c r="BD9" s="238"/>
      <c r="BE9" s="238"/>
      <c r="BF9" s="238"/>
      <c r="BG9" s="238"/>
      <c r="BH9" s="238"/>
      <c r="BI9" s="238"/>
      <c r="BJ9" s="238"/>
      <c r="BK9" s="238"/>
      <c r="BL9" s="238"/>
      <c r="BM9" s="238"/>
      <c r="BN9" s="238"/>
      <c r="BO9" s="238"/>
      <c r="BP9" s="238"/>
      <c r="BQ9" s="238"/>
      <c r="BR9" s="238"/>
      <c r="BS9" s="239">
        <v>652</v>
      </c>
      <c r="BT9" s="238"/>
      <c r="BU9" s="238"/>
      <c r="BV9" s="238"/>
      <c r="BW9" s="238"/>
      <c r="BX9" s="239">
        <v>40</v>
      </c>
      <c r="BY9" s="238"/>
      <c r="BZ9" s="238"/>
      <c r="CA9" s="238"/>
      <c r="CB9" s="238"/>
      <c r="CC9" s="238"/>
      <c r="CD9" s="238"/>
      <c r="CE9" s="239">
        <v>150</v>
      </c>
      <c r="CF9" s="238"/>
      <c r="CG9" s="239">
        <v>100</v>
      </c>
      <c r="CH9" s="238"/>
      <c r="CI9" s="239">
        <v>100</v>
      </c>
      <c r="CJ9" s="238"/>
      <c r="CK9" s="238"/>
      <c r="CL9" s="238"/>
      <c r="CM9" s="239">
        <v>150</v>
      </c>
      <c r="CN9" s="238"/>
      <c r="CO9" s="239">
        <v>100</v>
      </c>
      <c r="CP9" s="238"/>
      <c r="CQ9" s="239">
        <v>194</v>
      </c>
      <c r="CR9" s="238"/>
      <c r="CS9" s="239">
        <v>70</v>
      </c>
      <c r="CT9" s="238"/>
      <c r="CU9" s="239">
        <v>50</v>
      </c>
      <c r="CV9" s="238"/>
      <c r="CW9" s="239">
        <v>150</v>
      </c>
      <c r="CX9" s="238"/>
      <c r="CY9" s="239">
        <v>50</v>
      </c>
      <c r="CZ9" s="238"/>
      <c r="DA9" s="239">
        <v>60</v>
      </c>
      <c r="DB9" s="238"/>
      <c r="DC9" s="239">
        <v>392</v>
      </c>
      <c r="DD9" s="238"/>
      <c r="DE9" s="238"/>
      <c r="DF9" s="238"/>
      <c r="DG9" s="239">
        <v>40</v>
      </c>
      <c r="DH9" s="238"/>
      <c r="DI9" s="239">
        <v>100</v>
      </c>
      <c r="DJ9" s="238"/>
      <c r="DK9" s="239">
        <v>100</v>
      </c>
      <c r="DL9" s="238"/>
      <c r="DM9" s="239">
        <v>60</v>
      </c>
      <c r="DN9" s="238"/>
      <c r="DO9" s="238"/>
      <c r="DP9" s="238"/>
      <c r="DQ9" s="239">
        <v>100</v>
      </c>
      <c r="DR9" s="238"/>
      <c r="DS9" s="239">
        <v>100</v>
      </c>
      <c r="DT9" s="238"/>
      <c r="DU9" s="239">
        <v>70</v>
      </c>
      <c r="DV9" s="238"/>
      <c r="DW9" s="238"/>
      <c r="DX9" s="238"/>
      <c r="DY9" s="239">
        <v>300</v>
      </c>
      <c r="DZ9" s="238"/>
      <c r="EA9" s="239">
        <v>65</v>
      </c>
      <c r="EB9" s="238"/>
      <c r="EC9" s="238"/>
      <c r="ED9" s="238"/>
      <c r="EE9" s="239">
        <v>120</v>
      </c>
      <c r="EF9" s="238"/>
      <c r="EG9" s="239">
        <v>380</v>
      </c>
      <c r="EH9" s="238"/>
      <c r="EI9" s="239">
        <v>100</v>
      </c>
      <c r="EJ9" s="238"/>
      <c r="EK9" s="239">
        <v>130</v>
      </c>
      <c r="EL9" s="238"/>
      <c r="EM9" s="239">
        <v>90</v>
      </c>
      <c r="EN9" s="238"/>
      <c r="EO9" s="239">
        <v>140</v>
      </c>
      <c r="EP9" s="238"/>
      <c r="EQ9" s="239">
        <v>82</v>
      </c>
      <c r="ER9" s="238"/>
      <c r="ES9" s="238"/>
      <c r="ET9" s="238"/>
      <c r="EU9" s="238"/>
      <c r="EV9" s="238"/>
      <c r="EW9" s="238"/>
      <c r="EX9" s="238"/>
      <c r="EY9" s="238"/>
      <c r="EZ9" s="238"/>
      <c r="FA9" s="238"/>
      <c r="FB9" s="238"/>
      <c r="FC9" s="238"/>
      <c r="FD9" s="238"/>
      <c r="FE9" s="238"/>
      <c r="FF9" s="238"/>
      <c r="FG9" s="238"/>
      <c r="FH9" s="238"/>
      <c r="FI9" s="238"/>
      <c r="FJ9" s="238"/>
      <c r="FK9" s="238"/>
      <c r="FL9" s="238"/>
      <c r="FM9" s="238"/>
      <c r="FN9" s="238"/>
      <c r="FO9" s="238"/>
      <c r="FP9" s="238"/>
      <c r="FQ9" s="238"/>
      <c r="FR9" s="238"/>
      <c r="FS9" s="238"/>
      <c r="FT9" s="238"/>
      <c r="FU9" s="238"/>
      <c r="FV9" s="238"/>
      <c r="FW9" s="238"/>
      <c r="FX9" s="238"/>
      <c r="FY9" s="238"/>
      <c r="FZ9" s="238"/>
      <c r="GA9" s="238"/>
      <c r="GB9" s="238"/>
      <c r="GC9" s="238"/>
      <c r="GD9" s="238"/>
      <c r="GE9" s="238"/>
      <c r="GF9" s="238"/>
      <c r="GG9" s="238"/>
      <c r="GH9" s="238"/>
      <c r="GI9" s="238"/>
      <c r="GJ9" s="238"/>
      <c r="GK9" s="238"/>
      <c r="GL9" s="238"/>
      <c r="GM9" s="238"/>
      <c r="GN9" s="238"/>
      <c r="GO9" s="238"/>
      <c r="GP9" s="238"/>
      <c r="GQ9" s="238"/>
      <c r="GR9" s="238"/>
      <c r="GS9" s="238"/>
    </row>
    <row r="10" spans="1:201" ht="11.1" customHeight="1" x14ac:dyDescent="0.2">
      <c r="A10" s="237" t="s">
        <v>370</v>
      </c>
      <c r="B10" s="239">
        <v>8</v>
      </c>
      <c r="C10" s="238"/>
      <c r="D10" s="239">
        <v>35</v>
      </c>
      <c r="E10" s="238"/>
      <c r="F10" s="239">
        <v>19</v>
      </c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9">
        <v>2</v>
      </c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9">
        <v>3</v>
      </c>
      <c r="AM10" s="238"/>
      <c r="AN10" s="238"/>
      <c r="AO10" s="238"/>
      <c r="AP10" s="238"/>
      <c r="AQ10" s="238"/>
      <c r="AR10" s="238"/>
      <c r="AS10" s="238"/>
      <c r="AT10" s="238"/>
      <c r="AU10" s="238"/>
      <c r="AV10" s="238"/>
      <c r="AW10" s="238"/>
      <c r="AX10" s="238"/>
      <c r="AY10" s="239">
        <v>5</v>
      </c>
      <c r="AZ10" s="238"/>
      <c r="BA10" s="238"/>
      <c r="BB10" s="238"/>
      <c r="BC10" s="238"/>
      <c r="BD10" s="238"/>
      <c r="BE10" s="239">
        <v>2</v>
      </c>
      <c r="BF10" s="238"/>
      <c r="BG10" s="238"/>
      <c r="BH10" s="238"/>
      <c r="BI10" s="238"/>
      <c r="BJ10" s="238"/>
      <c r="BK10" s="238"/>
      <c r="BL10" s="238"/>
      <c r="BM10" s="238"/>
      <c r="BN10" s="238"/>
      <c r="BO10" s="238"/>
      <c r="BP10" s="238"/>
      <c r="BQ10" s="239">
        <v>2</v>
      </c>
      <c r="BR10" s="238"/>
      <c r="BS10" s="238"/>
      <c r="BT10" s="238"/>
      <c r="BU10" s="239">
        <v>21</v>
      </c>
      <c r="BV10" s="238"/>
      <c r="BW10" s="238"/>
      <c r="BX10" s="238"/>
      <c r="BY10" s="238"/>
      <c r="BZ10" s="238"/>
      <c r="CA10" s="239">
        <v>8</v>
      </c>
      <c r="CB10" s="238"/>
      <c r="CC10" s="239">
        <v>6</v>
      </c>
      <c r="CD10" s="238"/>
      <c r="CE10" s="238"/>
      <c r="CF10" s="238"/>
      <c r="CG10" s="239">
        <v>5</v>
      </c>
      <c r="CH10" s="238"/>
      <c r="CI10" s="239">
        <v>3</v>
      </c>
      <c r="CJ10" s="238"/>
      <c r="CK10" s="239">
        <v>3</v>
      </c>
      <c r="CL10" s="238"/>
      <c r="CM10" s="239">
        <v>6</v>
      </c>
      <c r="CN10" s="238"/>
      <c r="CO10" s="238"/>
      <c r="CP10" s="238"/>
      <c r="CQ10" s="239">
        <v>5</v>
      </c>
      <c r="CR10" s="238"/>
      <c r="CS10" s="239">
        <v>8</v>
      </c>
      <c r="CT10" s="238"/>
      <c r="CU10" s="239">
        <v>8</v>
      </c>
      <c r="CV10" s="238"/>
      <c r="CW10" s="239">
        <v>6</v>
      </c>
      <c r="CX10" s="238"/>
      <c r="CY10" s="239">
        <v>4</v>
      </c>
      <c r="CZ10" s="238"/>
      <c r="DA10" s="239">
        <v>5</v>
      </c>
      <c r="DB10" s="238"/>
      <c r="DC10" s="239">
        <v>18</v>
      </c>
      <c r="DD10" s="238"/>
      <c r="DE10" s="238"/>
      <c r="DF10" s="238"/>
      <c r="DG10" s="239">
        <v>8</v>
      </c>
      <c r="DH10" s="238"/>
      <c r="DI10" s="239">
        <v>6</v>
      </c>
      <c r="DJ10" s="238"/>
      <c r="DK10" s="239">
        <v>15</v>
      </c>
      <c r="DL10" s="238"/>
      <c r="DM10" s="238"/>
      <c r="DN10" s="238"/>
      <c r="DO10" s="239">
        <v>38</v>
      </c>
      <c r="DP10" s="238"/>
      <c r="DQ10" s="239">
        <v>19</v>
      </c>
      <c r="DR10" s="238"/>
      <c r="DS10" s="239">
        <v>6</v>
      </c>
      <c r="DT10" s="238"/>
      <c r="DU10" s="239">
        <v>6</v>
      </c>
      <c r="DV10" s="238"/>
      <c r="DW10" s="239">
        <v>3</v>
      </c>
      <c r="DX10" s="238"/>
      <c r="DY10" s="239">
        <v>3</v>
      </c>
      <c r="DZ10" s="238"/>
      <c r="EA10" s="238"/>
      <c r="EB10" s="238"/>
      <c r="EC10" s="239">
        <v>3</v>
      </c>
      <c r="ED10" s="238"/>
      <c r="EE10" s="239">
        <v>10</v>
      </c>
      <c r="EF10" s="238"/>
      <c r="EG10" s="239">
        <v>19</v>
      </c>
      <c r="EH10" s="238"/>
      <c r="EI10" s="239">
        <v>3</v>
      </c>
      <c r="EJ10" s="238"/>
      <c r="EK10" s="239">
        <v>3</v>
      </c>
      <c r="EL10" s="238"/>
      <c r="EM10" s="239">
        <v>6</v>
      </c>
      <c r="EN10" s="238"/>
      <c r="EO10" s="239">
        <v>24</v>
      </c>
      <c r="EP10" s="238"/>
      <c r="EQ10" s="239">
        <v>3</v>
      </c>
      <c r="ER10" s="238"/>
      <c r="ES10" s="238"/>
      <c r="ET10" s="238"/>
      <c r="EU10" s="239">
        <v>10</v>
      </c>
      <c r="EV10" s="238"/>
      <c r="EW10" s="239">
        <v>8</v>
      </c>
      <c r="EX10" s="238"/>
      <c r="EY10" s="238"/>
      <c r="EZ10" s="238"/>
      <c r="FA10" s="238"/>
      <c r="FB10" s="238"/>
      <c r="FC10" s="238"/>
      <c r="FD10" s="238"/>
      <c r="FE10" s="238"/>
      <c r="FF10" s="238"/>
      <c r="FG10" s="238"/>
      <c r="FH10" s="238"/>
      <c r="FI10" s="238"/>
      <c r="FJ10" s="238"/>
      <c r="FK10" s="238"/>
      <c r="FL10" s="238"/>
      <c r="FM10" s="238"/>
      <c r="FN10" s="238"/>
      <c r="FO10" s="238"/>
      <c r="FP10" s="238"/>
      <c r="FQ10" s="238"/>
      <c r="FR10" s="238"/>
      <c r="FS10" s="238"/>
      <c r="FT10" s="238"/>
      <c r="FU10" s="238"/>
      <c r="FV10" s="238"/>
      <c r="FW10" s="238"/>
      <c r="FX10" s="238"/>
      <c r="FY10" s="238"/>
      <c r="FZ10" s="238"/>
      <c r="GA10" s="238"/>
      <c r="GB10" s="238"/>
      <c r="GC10" s="238"/>
      <c r="GD10" s="238"/>
      <c r="GE10" s="238"/>
      <c r="GF10" s="238"/>
      <c r="GG10" s="238"/>
      <c r="GH10" s="238"/>
      <c r="GI10" s="238"/>
      <c r="GJ10" s="238"/>
      <c r="GK10" s="238"/>
      <c r="GL10" s="238"/>
      <c r="GM10" s="238"/>
      <c r="GN10" s="238"/>
      <c r="GO10" s="238"/>
      <c r="GP10" s="238"/>
      <c r="GQ10" s="238"/>
      <c r="GR10" s="238"/>
      <c r="GS10" s="238"/>
    </row>
    <row r="11" spans="1:201" ht="11.1" customHeight="1" x14ac:dyDescent="0.2">
      <c r="A11" s="237" t="s">
        <v>371</v>
      </c>
      <c r="B11" s="239">
        <v>590</v>
      </c>
      <c r="C11" s="238"/>
      <c r="D11" s="239">
        <v>120</v>
      </c>
      <c r="E11" s="238"/>
      <c r="F11" s="239">
        <v>50</v>
      </c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9">
        <v>20</v>
      </c>
      <c r="Y11" s="239">
        <v>476</v>
      </c>
      <c r="Z11" s="238"/>
      <c r="AA11" s="238"/>
      <c r="AB11" s="238"/>
      <c r="AC11" s="239">
        <v>5</v>
      </c>
      <c r="AD11" s="238"/>
      <c r="AE11" s="238"/>
      <c r="AF11" s="238"/>
      <c r="AG11" s="239">
        <v>2</v>
      </c>
      <c r="AH11" s="238"/>
      <c r="AI11" s="239">
        <v>45</v>
      </c>
      <c r="AJ11" s="239">
        <v>11</v>
      </c>
      <c r="AK11" s="239">
        <v>15</v>
      </c>
      <c r="AL11" s="238"/>
      <c r="AM11" s="239">
        <v>3</v>
      </c>
      <c r="AN11" s="238"/>
      <c r="AO11" s="238"/>
      <c r="AP11" s="239">
        <v>35</v>
      </c>
      <c r="AQ11" s="240">
        <v>1029</v>
      </c>
      <c r="AR11" s="238"/>
      <c r="AS11" s="238"/>
      <c r="AT11" s="238"/>
      <c r="AU11" s="238"/>
      <c r="AV11" s="238"/>
      <c r="AW11" s="238"/>
      <c r="AX11" s="239">
        <v>4</v>
      </c>
      <c r="AY11" s="239">
        <v>366</v>
      </c>
      <c r="AZ11" s="238"/>
      <c r="BA11" s="239">
        <v>13</v>
      </c>
      <c r="BB11" s="238"/>
      <c r="BC11" s="239">
        <v>485</v>
      </c>
      <c r="BD11" s="239">
        <v>6</v>
      </c>
      <c r="BE11" s="239">
        <v>4</v>
      </c>
      <c r="BF11" s="238"/>
      <c r="BG11" s="239">
        <v>147</v>
      </c>
      <c r="BH11" s="238"/>
      <c r="BI11" s="238"/>
      <c r="BJ11" s="238"/>
      <c r="BK11" s="238"/>
      <c r="BL11" s="238"/>
      <c r="BM11" s="239">
        <v>10</v>
      </c>
      <c r="BN11" s="238"/>
      <c r="BO11" s="238"/>
      <c r="BP11" s="238"/>
      <c r="BQ11" s="239">
        <v>85</v>
      </c>
      <c r="BR11" s="239">
        <v>18</v>
      </c>
      <c r="BS11" s="239">
        <v>71</v>
      </c>
      <c r="BT11" s="238"/>
      <c r="BU11" s="239">
        <v>41</v>
      </c>
      <c r="BV11" s="238"/>
      <c r="BW11" s="238"/>
      <c r="BX11" s="238"/>
      <c r="BY11" s="238"/>
      <c r="BZ11" s="238"/>
      <c r="CA11" s="239">
        <v>30</v>
      </c>
      <c r="CB11" s="238"/>
      <c r="CC11" s="239">
        <v>20</v>
      </c>
      <c r="CD11" s="238"/>
      <c r="CE11" s="239">
        <v>177</v>
      </c>
      <c r="CF11" s="238"/>
      <c r="CG11" s="239">
        <v>119</v>
      </c>
      <c r="CH11" s="238"/>
      <c r="CI11" s="239">
        <v>75</v>
      </c>
      <c r="CJ11" s="238"/>
      <c r="CK11" s="239">
        <v>58</v>
      </c>
      <c r="CL11" s="238"/>
      <c r="CM11" s="239">
        <v>26</v>
      </c>
      <c r="CN11" s="238"/>
      <c r="CO11" s="239">
        <v>69</v>
      </c>
      <c r="CP11" s="238"/>
      <c r="CQ11" s="239">
        <v>80</v>
      </c>
      <c r="CR11" s="238"/>
      <c r="CS11" s="239">
        <v>44</v>
      </c>
      <c r="CT11" s="238"/>
      <c r="CU11" s="239">
        <v>70</v>
      </c>
      <c r="CV11" s="238"/>
      <c r="CW11" s="239">
        <v>60</v>
      </c>
      <c r="CX11" s="238"/>
      <c r="CY11" s="239">
        <v>58</v>
      </c>
      <c r="CZ11" s="238"/>
      <c r="DA11" s="239">
        <v>57</v>
      </c>
      <c r="DB11" s="238"/>
      <c r="DC11" s="239">
        <v>108</v>
      </c>
      <c r="DD11" s="238"/>
      <c r="DE11" s="239">
        <v>129</v>
      </c>
      <c r="DF11" s="238"/>
      <c r="DG11" s="239">
        <v>39</v>
      </c>
      <c r="DH11" s="238"/>
      <c r="DI11" s="239">
        <v>103</v>
      </c>
      <c r="DJ11" s="238"/>
      <c r="DK11" s="239">
        <v>224</v>
      </c>
      <c r="DL11" s="238"/>
      <c r="DM11" s="239">
        <v>43</v>
      </c>
      <c r="DN11" s="238"/>
      <c r="DO11" s="239">
        <v>244</v>
      </c>
      <c r="DP11" s="238"/>
      <c r="DQ11" s="239">
        <v>58</v>
      </c>
      <c r="DR11" s="238"/>
      <c r="DS11" s="239">
        <v>131</v>
      </c>
      <c r="DT11" s="238"/>
      <c r="DU11" s="239">
        <v>86</v>
      </c>
      <c r="DV11" s="238"/>
      <c r="DW11" s="239">
        <v>110</v>
      </c>
      <c r="DX11" s="238"/>
      <c r="DY11" s="239">
        <v>179</v>
      </c>
      <c r="DZ11" s="238"/>
      <c r="EA11" s="239">
        <v>37</v>
      </c>
      <c r="EB11" s="238"/>
      <c r="EC11" s="239">
        <v>51</v>
      </c>
      <c r="ED11" s="238"/>
      <c r="EE11" s="239">
        <v>145</v>
      </c>
      <c r="EF11" s="238"/>
      <c r="EG11" s="239">
        <v>147</v>
      </c>
      <c r="EH11" s="238"/>
      <c r="EI11" s="239">
        <v>90</v>
      </c>
      <c r="EJ11" s="238"/>
      <c r="EK11" s="239">
        <v>50</v>
      </c>
      <c r="EL11" s="238"/>
      <c r="EM11" s="239">
        <v>55</v>
      </c>
      <c r="EN11" s="239"/>
      <c r="EO11" s="239">
        <v>48</v>
      </c>
      <c r="EP11" s="238"/>
      <c r="EQ11" s="239">
        <v>106</v>
      </c>
      <c r="ER11" s="238"/>
      <c r="ES11" s="238"/>
      <c r="ET11" s="238"/>
      <c r="EU11" s="239">
        <v>95</v>
      </c>
      <c r="EV11" s="238"/>
      <c r="EW11" s="239">
        <v>55</v>
      </c>
      <c r="EX11" s="238"/>
      <c r="EY11" s="238"/>
      <c r="EZ11" s="238"/>
      <c r="FA11" s="238"/>
      <c r="FB11" s="238"/>
      <c r="FC11" s="238"/>
      <c r="FD11" s="238"/>
      <c r="FE11" s="238"/>
      <c r="FF11" s="238"/>
      <c r="FG11" s="238"/>
      <c r="FH11" s="238"/>
      <c r="FI11" s="239">
        <v>3</v>
      </c>
      <c r="FJ11" s="238"/>
      <c r="FK11" s="238"/>
      <c r="FL11" s="238"/>
      <c r="FM11" s="239">
        <v>4</v>
      </c>
      <c r="FN11" s="238"/>
      <c r="FO11" s="238"/>
      <c r="FP11" s="238"/>
      <c r="FQ11" s="238"/>
      <c r="FR11" s="238"/>
      <c r="FS11" s="238"/>
      <c r="FT11" s="238"/>
      <c r="FU11" s="238"/>
      <c r="FV11" s="238"/>
      <c r="FW11" s="238"/>
      <c r="FX11" s="238"/>
      <c r="FY11" s="238"/>
      <c r="FZ11" s="238"/>
      <c r="GA11" s="238"/>
      <c r="GB11" s="238"/>
      <c r="GC11" s="238"/>
      <c r="GD11" s="238"/>
      <c r="GE11" s="238"/>
      <c r="GF11" s="238"/>
      <c r="GG11" s="238"/>
      <c r="GH11" s="238"/>
      <c r="GI11" s="238"/>
      <c r="GJ11" s="238"/>
      <c r="GK11" s="238"/>
      <c r="GL11" s="238"/>
      <c r="GM11" s="238"/>
      <c r="GN11" s="238"/>
      <c r="GO11" s="238"/>
      <c r="GP11" s="238"/>
      <c r="GQ11" s="238"/>
      <c r="GR11" s="238"/>
      <c r="GS11" s="238"/>
    </row>
    <row r="12" spans="1:201" ht="11.1" customHeight="1" x14ac:dyDescent="0.2">
      <c r="A12" s="237" t="s">
        <v>372</v>
      </c>
      <c r="B12" s="239">
        <v>57</v>
      </c>
      <c r="C12" s="238"/>
      <c r="D12" s="238"/>
      <c r="E12" s="238"/>
      <c r="F12" s="239">
        <v>316</v>
      </c>
      <c r="G12" s="238"/>
      <c r="H12" s="238"/>
      <c r="I12" s="238"/>
      <c r="J12" s="238"/>
      <c r="K12" s="238"/>
      <c r="L12" s="238"/>
      <c r="M12" s="238"/>
      <c r="N12" s="239">
        <v>6</v>
      </c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9">
        <v>2</v>
      </c>
      <c r="AB12" s="238"/>
      <c r="AC12" s="238"/>
      <c r="AD12" s="238"/>
      <c r="AE12" s="238"/>
      <c r="AF12" s="238"/>
      <c r="AG12" s="239">
        <v>2</v>
      </c>
      <c r="AH12" s="238"/>
      <c r="AI12" s="238"/>
      <c r="AJ12" s="238"/>
      <c r="AK12" s="239">
        <v>3</v>
      </c>
      <c r="AL12" s="239">
        <v>9</v>
      </c>
      <c r="AM12" s="239">
        <v>32</v>
      </c>
      <c r="AN12" s="238"/>
      <c r="AO12" s="238"/>
      <c r="AP12" s="238"/>
      <c r="AQ12" s="239">
        <v>319</v>
      </c>
      <c r="AR12" s="238"/>
      <c r="AS12" s="238"/>
      <c r="AT12" s="238"/>
      <c r="AU12" s="238"/>
      <c r="AV12" s="238"/>
      <c r="AW12" s="238"/>
      <c r="AX12" s="238"/>
      <c r="AY12" s="239">
        <v>24</v>
      </c>
      <c r="AZ12" s="238"/>
      <c r="BA12" s="238"/>
      <c r="BB12" s="239">
        <v>256</v>
      </c>
      <c r="BC12" s="239">
        <v>9</v>
      </c>
      <c r="BD12" s="239">
        <v>22</v>
      </c>
      <c r="BE12" s="239">
        <v>23</v>
      </c>
      <c r="BF12" s="238"/>
      <c r="BG12" s="239">
        <v>76</v>
      </c>
      <c r="BH12" s="238"/>
      <c r="BI12" s="238"/>
      <c r="BJ12" s="238"/>
      <c r="BK12" s="238"/>
      <c r="BL12" s="238"/>
      <c r="BM12" s="239">
        <v>5</v>
      </c>
      <c r="BN12" s="238"/>
      <c r="BO12" s="238"/>
      <c r="BP12" s="238"/>
      <c r="BQ12" s="239">
        <v>31</v>
      </c>
      <c r="BR12" s="238"/>
      <c r="BS12" s="239">
        <v>16</v>
      </c>
      <c r="BT12" s="238"/>
      <c r="BU12" s="239">
        <v>41</v>
      </c>
      <c r="BV12" s="238"/>
      <c r="BW12" s="238"/>
      <c r="BX12" s="238"/>
      <c r="BY12" s="238"/>
      <c r="BZ12" s="238"/>
      <c r="CA12" s="239">
        <v>6</v>
      </c>
      <c r="CB12" s="238"/>
      <c r="CC12" s="239">
        <v>4</v>
      </c>
      <c r="CD12" s="238"/>
      <c r="CE12" s="239">
        <v>49</v>
      </c>
      <c r="CF12" s="238"/>
      <c r="CG12" s="239">
        <v>8</v>
      </c>
      <c r="CH12" s="238"/>
      <c r="CI12" s="239">
        <v>30</v>
      </c>
      <c r="CJ12" s="238"/>
      <c r="CK12" s="239">
        <v>19</v>
      </c>
      <c r="CL12" s="238"/>
      <c r="CM12" s="239">
        <v>32</v>
      </c>
      <c r="CN12" s="238"/>
      <c r="CO12" s="239">
        <v>21</v>
      </c>
      <c r="CP12" s="238"/>
      <c r="CQ12" s="239">
        <v>62</v>
      </c>
      <c r="CR12" s="238"/>
      <c r="CS12" s="239">
        <v>11</v>
      </c>
      <c r="CT12" s="238"/>
      <c r="CU12" s="239">
        <v>5</v>
      </c>
      <c r="CV12" s="238"/>
      <c r="CW12" s="239">
        <v>9</v>
      </c>
      <c r="CX12" s="238"/>
      <c r="CY12" s="239">
        <v>25</v>
      </c>
      <c r="CZ12" s="238"/>
      <c r="DA12" s="239">
        <v>8</v>
      </c>
      <c r="DB12" s="238"/>
      <c r="DC12" s="239">
        <v>34</v>
      </c>
      <c r="DD12" s="238"/>
      <c r="DE12" s="239">
        <v>31</v>
      </c>
      <c r="DF12" s="238"/>
      <c r="DG12" s="239">
        <v>3</v>
      </c>
      <c r="DH12" s="238"/>
      <c r="DI12" s="239">
        <v>31</v>
      </c>
      <c r="DJ12" s="238"/>
      <c r="DK12" s="239">
        <v>20</v>
      </c>
      <c r="DL12" s="238"/>
      <c r="DM12" s="239">
        <v>5</v>
      </c>
      <c r="DN12" s="238"/>
      <c r="DO12" s="239">
        <v>59</v>
      </c>
      <c r="DP12" s="238"/>
      <c r="DQ12" s="239">
        <v>22</v>
      </c>
      <c r="DR12" s="238"/>
      <c r="DS12" s="239">
        <v>18</v>
      </c>
      <c r="DT12" s="238"/>
      <c r="DU12" s="239">
        <v>28</v>
      </c>
      <c r="DV12" s="238"/>
      <c r="DW12" s="239">
        <v>17</v>
      </c>
      <c r="DX12" s="238"/>
      <c r="DY12" s="239">
        <v>66</v>
      </c>
      <c r="DZ12" s="238"/>
      <c r="EA12" s="239">
        <v>17</v>
      </c>
      <c r="EB12" s="238"/>
      <c r="EC12" s="239">
        <v>9</v>
      </c>
      <c r="ED12" s="238"/>
      <c r="EE12" s="239">
        <v>21</v>
      </c>
      <c r="EF12" s="238"/>
      <c r="EG12" s="239">
        <v>58</v>
      </c>
      <c r="EH12" s="238"/>
      <c r="EI12" s="239">
        <v>18</v>
      </c>
      <c r="EJ12" s="238"/>
      <c r="EK12" s="239">
        <v>19</v>
      </c>
      <c r="EL12" s="238"/>
      <c r="EM12" s="239">
        <v>12</v>
      </c>
      <c r="EN12" s="238"/>
      <c r="EO12" s="239">
        <v>14</v>
      </c>
      <c r="EP12" s="238"/>
      <c r="EQ12" s="239">
        <v>25</v>
      </c>
      <c r="ER12" s="238"/>
      <c r="ES12" s="238"/>
      <c r="ET12" s="238"/>
      <c r="EU12" s="239">
        <v>7</v>
      </c>
      <c r="EV12" s="238"/>
      <c r="EW12" s="239">
        <v>21</v>
      </c>
      <c r="EX12" s="238"/>
      <c r="EY12" s="238"/>
      <c r="EZ12" s="238"/>
      <c r="FA12" s="238"/>
      <c r="FB12" s="238"/>
      <c r="FC12" s="238"/>
      <c r="FD12" s="238"/>
      <c r="FE12" s="238"/>
      <c r="FF12" s="238"/>
      <c r="FG12" s="238"/>
      <c r="FH12" s="238"/>
      <c r="FI12" s="238"/>
      <c r="FJ12" s="238"/>
      <c r="FK12" s="238"/>
      <c r="FL12" s="238"/>
      <c r="FM12" s="238"/>
      <c r="FN12" s="238"/>
      <c r="FO12" s="238"/>
      <c r="FP12" s="238"/>
      <c r="FQ12" s="238"/>
      <c r="FR12" s="238"/>
      <c r="FS12" s="238"/>
      <c r="FT12" s="238"/>
      <c r="FU12" s="238"/>
      <c r="FV12" s="238"/>
      <c r="FW12" s="238"/>
      <c r="FX12" s="238"/>
      <c r="FY12" s="238"/>
      <c r="FZ12" s="238"/>
      <c r="GA12" s="238"/>
      <c r="GB12" s="238"/>
      <c r="GC12" s="238"/>
      <c r="GD12" s="238"/>
      <c r="GE12" s="238"/>
      <c r="GF12" s="238"/>
      <c r="GG12" s="238"/>
      <c r="GH12" s="238"/>
      <c r="GI12" s="238"/>
      <c r="GJ12" s="238"/>
      <c r="GK12" s="238"/>
      <c r="GL12" s="238"/>
      <c r="GM12" s="238"/>
      <c r="GN12" s="238"/>
      <c r="GO12" s="238"/>
      <c r="GP12" s="238"/>
      <c r="GQ12" s="238"/>
      <c r="GR12" s="238"/>
      <c r="GS12" s="238"/>
    </row>
    <row r="13" spans="1:201" ht="11.1" customHeight="1" x14ac:dyDescent="0.2">
      <c r="A13" s="237" t="s">
        <v>373</v>
      </c>
      <c r="B13" s="239">
        <v>16</v>
      </c>
      <c r="C13" s="238"/>
      <c r="D13" s="239">
        <v>817</v>
      </c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40">
        <v>1444</v>
      </c>
      <c r="S13" s="238"/>
      <c r="T13" s="238"/>
      <c r="U13" s="238"/>
      <c r="V13" s="238"/>
      <c r="W13" s="238"/>
      <c r="X13" s="239">
        <v>3</v>
      </c>
      <c r="Y13" s="239">
        <v>9</v>
      </c>
      <c r="Z13" s="238"/>
      <c r="AA13" s="238"/>
      <c r="AB13" s="238"/>
      <c r="AC13" s="238"/>
      <c r="AD13" s="238"/>
      <c r="AE13" s="238"/>
      <c r="AF13" s="239">
        <v>3</v>
      </c>
      <c r="AG13" s="239">
        <v>20</v>
      </c>
      <c r="AH13" s="238"/>
      <c r="AI13" s="238"/>
      <c r="AJ13" s="238"/>
      <c r="AK13" s="239">
        <v>5</v>
      </c>
      <c r="AL13" s="239">
        <v>40</v>
      </c>
      <c r="AM13" s="239">
        <v>82</v>
      </c>
      <c r="AN13" s="239">
        <v>1</v>
      </c>
      <c r="AO13" s="239">
        <v>10</v>
      </c>
      <c r="AP13" s="239">
        <v>2</v>
      </c>
      <c r="AQ13" s="239">
        <v>22</v>
      </c>
      <c r="AR13" s="238"/>
      <c r="AS13" s="238"/>
      <c r="AT13" s="238"/>
      <c r="AU13" s="238"/>
      <c r="AV13" s="238"/>
      <c r="AW13" s="238"/>
      <c r="AX13" s="238"/>
      <c r="AY13" s="239">
        <v>11</v>
      </c>
      <c r="AZ13" s="238"/>
      <c r="BA13" s="239">
        <v>7</v>
      </c>
      <c r="BB13" s="238"/>
      <c r="BC13" s="239">
        <v>12</v>
      </c>
      <c r="BD13" s="239">
        <v>15</v>
      </c>
      <c r="BE13" s="239">
        <v>70</v>
      </c>
      <c r="BF13" s="238"/>
      <c r="BG13" s="239">
        <v>8</v>
      </c>
      <c r="BH13" s="238"/>
      <c r="BI13" s="238"/>
      <c r="BJ13" s="238"/>
      <c r="BK13" s="238"/>
      <c r="BL13" s="238"/>
      <c r="BM13" s="239">
        <v>54</v>
      </c>
      <c r="BN13" s="238"/>
      <c r="BO13" s="238"/>
      <c r="BP13" s="238"/>
      <c r="BQ13" s="239">
        <v>5</v>
      </c>
      <c r="BR13" s="238"/>
      <c r="BS13" s="239">
        <v>18</v>
      </c>
      <c r="BT13" s="238"/>
      <c r="BU13" s="239">
        <v>21</v>
      </c>
      <c r="BV13" s="238"/>
      <c r="BW13" s="238"/>
      <c r="BX13" s="238"/>
      <c r="BY13" s="238"/>
      <c r="BZ13" s="238"/>
      <c r="CA13" s="239">
        <v>5</v>
      </c>
      <c r="CB13" s="238"/>
      <c r="CC13" s="239">
        <v>3</v>
      </c>
      <c r="CD13" s="238"/>
      <c r="CE13" s="239">
        <v>12</v>
      </c>
      <c r="CF13" s="238"/>
      <c r="CG13" s="239">
        <v>18</v>
      </c>
      <c r="CH13" s="238"/>
      <c r="CI13" s="239">
        <v>42</v>
      </c>
      <c r="CJ13" s="238"/>
      <c r="CK13" s="239">
        <v>8</v>
      </c>
      <c r="CL13" s="238"/>
      <c r="CM13" s="239">
        <v>43</v>
      </c>
      <c r="CN13" s="238"/>
      <c r="CO13" s="239">
        <v>8</v>
      </c>
      <c r="CP13" s="238"/>
      <c r="CQ13" s="239">
        <v>29</v>
      </c>
      <c r="CR13" s="238"/>
      <c r="CS13" s="239">
        <v>28</v>
      </c>
      <c r="CT13" s="238"/>
      <c r="CU13" s="239">
        <v>52</v>
      </c>
      <c r="CV13" s="238"/>
      <c r="CW13" s="239">
        <v>28</v>
      </c>
      <c r="CX13" s="238"/>
      <c r="CY13" s="239">
        <v>22</v>
      </c>
      <c r="CZ13" s="238"/>
      <c r="DA13" s="239">
        <v>22</v>
      </c>
      <c r="DB13" s="238"/>
      <c r="DC13" s="239">
        <v>9</v>
      </c>
      <c r="DD13" s="238"/>
      <c r="DE13" s="239">
        <v>20</v>
      </c>
      <c r="DF13" s="238"/>
      <c r="DG13" s="239">
        <v>5</v>
      </c>
      <c r="DH13" s="238"/>
      <c r="DI13" s="239">
        <v>26</v>
      </c>
      <c r="DJ13" s="238"/>
      <c r="DK13" s="239">
        <v>15</v>
      </c>
      <c r="DL13" s="238"/>
      <c r="DM13" s="239">
        <v>13</v>
      </c>
      <c r="DN13" s="238"/>
      <c r="DO13" s="239">
        <v>63</v>
      </c>
      <c r="DP13" s="238"/>
      <c r="DQ13" s="239">
        <v>26</v>
      </c>
      <c r="DR13" s="238"/>
      <c r="DS13" s="239">
        <v>12</v>
      </c>
      <c r="DT13" s="238"/>
      <c r="DU13" s="239">
        <v>3</v>
      </c>
      <c r="DV13" s="238"/>
      <c r="DW13" s="239">
        <v>14</v>
      </c>
      <c r="DX13" s="238"/>
      <c r="DY13" s="239">
        <v>63</v>
      </c>
      <c r="DZ13" s="238"/>
      <c r="EA13" s="239">
        <v>3</v>
      </c>
      <c r="EB13" s="238"/>
      <c r="EC13" s="239">
        <v>9</v>
      </c>
      <c r="ED13" s="238"/>
      <c r="EE13" s="239">
        <v>52</v>
      </c>
      <c r="EF13" s="238"/>
      <c r="EG13" s="239">
        <v>41</v>
      </c>
      <c r="EH13" s="238"/>
      <c r="EI13" s="239">
        <v>15</v>
      </c>
      <c r="EJ13" s="238"/>
      <c r="EK13" s="239">
        <v>50</v>
      </c>
      <c r="EL13" s="238"/>
      <c r="EM13" s="239">
        <v>21</v>
      </c>
      <c r="EN13" s="238"/>
      <c r="EO13" s="239">
        <v>20</v>
      </c>
      <c r="EP13" s="238"/>
      <c r="EQ13" s="239">
        <v>81</v>
      </c>
      <c r="ER13" s="238"/>
      <c r="ES13" s="238"/>
      <c r="ET13" s="239">
        <v>1</v>
      </c>
      <c r="EU13" s="239">
        <v>17</v>
      </c>
      <c r="EV13" s="238"/>
      <c r="EW13" s="239">
        <v>18</v>
      </c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9">
        <v>3</v>
      </c>
      <c r="FJ13" s="238"/>
      <c r="FK13" s="238"/>
      <c r="FL13" s="238"/>
      <c r="FM13" s="238"/>
      <c r="FN13" s="238"/>
      <c r="FO13" s="238"/>
      <c r="FP13" s="238"/>
      <c r="FQ13" s="238"/>
      <c r="FR13" s="238"/>
      <c r="FS13" s="238"/>
      <c r="FT13" s="238"/>
      <c r="FU13" s="238"/>
      <c r="FV13" s="238"/>
      <c r="FW13" s="238"/>
      <c r="FX13" s="238"/>
      <c r="FY13" s="238"/>
      <c r="FZ13" s="238"/>
      <c r="GA13" s="238"/>
      <c r="GB13" s="238"/>
      <c r="GC13" s="238"/>
      <c r="GD13" s="238"/>
      <c r="GE13" s="238"/>
      <c r="GF13" s="238"/>
      <c r="GG13" s="238"/>
      <c r="GH13" s="238"/>
      <c r="GI13" s="238"/>
      <c r="GJ13" s="238"/>
      <c r="GK13" s="238"/>
      <c r="GL13" s="238"/>
      <c r="GM13" s="238"/>
      <c r="GN13" s="238"/>
      <c r="GO13" s="238"/>
      <c r="GP13" s="238"/>
      <c r="GQ13" s="238"/>
      <c r="GR13" s="238"/>
      <c r="GS13" s="238"/>
    </row>
    <row r="14" spans="1:201" ht="11.1" customHeight="1" x14ac:dyDescent="0.2">
      <c r="A14" s="237" t="s">
        <v>374</v>
      </c>
      <c r="B14" s="239">
        <v>5</v>
      </c>
      <c r="C14" s="238"/>
      <c r="D14" s="239">
        <v>18</v>
      </c>
      <c r="E14" s="238"/>
      <c r="F14" s="239">
        <v>215</v>
      </c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9">
        <v>2</v>
      </c>
      <c r="AH14" s="238"/>
      <c r="AI14" s="239">
        <v>57</v>
      </c>
      <c r="AJ14" s="238"/>
      <c r="AK14" s="238"/>
      <c r="AL14" s="239">
        <v>6</v>
      </c>
      <c r="AM14" s="239">
        <v>9</v>
      </c>
      <c r="AN14" s="239">
        <v>3</v>
      </c>
      <c r="AO14" s="239">
        <v>43</v>
      </c>
      <c r="AP14" s="238"/>
      <c r="AQ14" s="238"/>
      <c r="AR14" s="238"/>
      <c r="AS14" s="238"/>
      <c r="AT14" s="238"/>
      <c r="AU14" s="238"/>
      <c r="AV14" s="238"/>
      <c r="AW14" s="238"/>
      <c r="AX14" s="238"/>
      <c r="AY14" s="238"/>
      <c r="AZ14" s="238"/>
      <c r="BA14" s="238"/>
      <c r="BB14" s="238"/>
      <c r="BC14" s="238"/>
      <c r="BD14" s="239">
        <v>4</v>
      </c>
      <c r="BE14" s="239">
        <v>6</v>
      </c>
      <c r="BF14" s="238"/>
      <c r="BG14" s="238"/>
      <c r="BH14" s="238"/>
      <c r="BI14" s="238"/>
      <c r="BJ14" s="238"/>
      <c r="BK14" s="238"/>
      <c r="BL14" s="238"/>
      <c r="BM14" s="238"/>
      <c r="BN14" s="238"/>
      <c r="BO14" s="238"/>
      <c r="BP14" s="238"/>
      <c r="BQ14" s="239">
        <v>2</v>
      </c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38"/>
      <c r="CE14" s="238"/>
      <c r="CF14" s="238"/>
      <c r="CG14" s="238"/>
      <c r="CH14" s="238"/>
      <c r="CI14" s="239">
        <v>3</v>
      </c>
      <c r="CJ14" s="238"/>
      <c r="CK14" s="238"/>
      <c r="CL14" s="238"/>
      <c r="CM14" s="239">
        <v>3</v>
      </c>
      <c r="CN14" s="238"/>
      <c r="CO14" s="238"/>
      <c r="CP14" s="238"/>
      <c r="CQ14" s="238"/>
      <c r="CR14" s="238"/>
      <c r="CS14" s="238"/>
      <c r="CT14" s="238"/>
      <c r="CU14" s="238"/>
      <c r="CV14" s="238"/>
      <c r="CW14" s="238"/>
      <c r="CX14" s="238"/>
      <c r="CY14" s="238"/>
      <c r="CZ14" s="238"/>
      <c r="DA14" s="239">
        <v>8</v>
      </c>
      <c r="DB14" s="238"/>
      <c r="DC14" s="238"/>
      <c r="DD14" s="238"/>
      <c r="DE14" s="238"/>
      <c r="DF14" s="238"/>
      <c r="DG14" s="238"/>
      <c r="DH14" s="238"/>
      <c r="DI14" s="238"/>
      <c r="DJ14" s="238"/>
      <c r="DK14" s="238"/>
      <c r="DL14" s="238"/>
      <c r="DM14" s="238"/>
      <c r="DN14" s="238"/>
      <c r="DO14" s="239">
        <v>3</v>
      </c>
      <c r="DP14" s="238"/>
      <c r="DQ14" s="238"/>
      <c r="DR14" s="238"/>
      <c r="DS14" s="238"/>
      <c r="DT14" s="238"/>
      <c r="DU14" s="239">
        <v>3</v>
      </c>
      <c r="DV14" s="238"/>
      <c r="DW14" s="238"/>
      <c r="DX14" s="238"/>
      <c r="DY14" s="238"/>
      <c r="DZ14" s="238"/>
      <c r="EA14" s="238"/>
      <c r="EB14" s="238"/>
      <c r="EC14" s="238"/>
      <c r="ED14" s="238"/>
      <c r="EE14" s="238"/>
      <c r="EF14" s="238"/>
      <c r="EG14" s="238"/>
      <c r="EH14" s="238"/>
      <c r="EI14" s="238"/>
      <c r="EJ14" s="238"/>
      <c r="EK14" s="238"/>
      <c r="EL14" s="238"/>
      <c r="EM14" s="238"/>
      <c r="EN14" s="238"/>
      <c r="EO14" s="238"/>
      <c r="EP14" s="238"/>
      <c r="EQ14" s="238"/>
      <c r="ER14" s="238"/>
      <c r="ES14" s="238"/>
      <c r="ET14" s="238"/>
      <c r="EU14" s="238"/>
      <c r="EV14" s="238"/>
      <c r="EW14" s="238"/>
      <c r="EX14" s="238"/>
      <c r="EY14" s="238"/>
      <c r="EZ14" s="238"/>
      <c r="FA14" s="238"/>
      <c r="FB14" s="238"/>
      <c r="FC14" s="238"/>
      <c r="FD14" s="238"/>
      <c r="FE14" s="238"/>
      <c r="FF14" s="238"/>
      <c r="FG14" s="238"/>
      <c r="FH14" s="238"/>
      <c r="FI14" s="238"/>
      <c r="FJ14" s="238"/>
      <c r="FK14" s="238"/>
      <c r="FL14" s="238"/>
      <c r="FM14" s="238"/>
      <c r="FN14" s="238"/>
      <c r="FO14" s="238"/>
      <c r="FP14" s="238"/>
      <c r="FQ14" s="238"/>
      <c r="FR14" s="238"/>
      <c r="FS14" s="238"/>
      <c r="FT14" s="238"/>
      <c r="FU14" s="238"/>
      <c r="FV14" s="238"/>
      <c r="FW14" s="238"/>
      <c r="FX14" s="238"/>
      <c r="FY14" s="238"/>
      <c r="FZ14" s="238"/>
      <c r="GA14" s="238"/>
      <c r="GB14" s="238"/>
      <c r="GC14" s="238"/>
      <c r="GD14" s="238"/>
      <c r="GE14" s="238"/>
      <c r="GF14" s="238"/>
      <c r="GG14" s="238"/>
      <c r="GH14" s="238"/>
      <c r="GI14" s="238"/>
      <c r="GJ14" s="238"/>
      <c r="GK14" s="238"/>
      <c r="GL14" s="238"/>
      <c r="GM14" s="238"/>
      <c r="GN14" s="238"/>
      <c r="GO14" s="238"/>
      <c r="GP14" s="238"/>
      <c r="GQ14" s="238"/>
      <c r="GR14" s="238"/>
      <c r="GS14" s="238"/>
    </row>
    <row r="15" spans="1:201" ht="11.1" customHeight="1" x14ac:dyDescent="0.2">
      <c r="A15" s="237" t="s">
        <v>375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9">
        <v>41</v>
      </c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8"/>
      <c r="CV15" s="238"/>
      <c r="CW15" s="238"/>
      <c r="CX15" s="238"/>
      <c r="CY15" s="238"/>
      <c r="CZ15" s="238"/>
      <c r="DA15" s="238"/>
      <c r="DB15" s="238"/>
      <c r="DC15" s="238"/>
      <c r="DD15" s="238"/>
      <c r="DE15" s="238"/>
      <c r="DF15" s="238"/>
      <c r="DG15" s="238"/>
      <c r="DH15" s="238"/>
      <c r="DI15" s="238"/>
      <c r="DJ15" s="238"/>
      <c r="DK15" s="238"/>
      <c r="DL15" s="238"/>
      <c r="DM15" s="238"/>
      <c r="DN15" s="238"/>
      <c r="DO15" s="238"/>
      <c r="DP15" s="238"/>
      <c r="DQ15" s="238"/>
      <c r="DR15" s="238"/>
      <c r="DS15" s="238"/>
      <c r="DT15" s="238"/>
      <c r="DU15" s="238"/>
      <c r="DV15" s="238"/>
      <c r="DW15" s="238"/>
      <c r="DX15" s="238"/>
      <c r="DY15" s="238"/>
      <c r="DZ15" s="238"/>
      <c r="EA15" s="238"/>
      <c r="EB15" s="238"/>
      <c r="EC15" s="238"/>
      <c r="ED15" s="238"/>
      <c r="EE15" s="238"/>
      <c r="EF15" s="238"/>
      <c r="EG15" s="238"/>
      <c r="EH15" s="238"/>
      <c r="EI15" s="238"/>
      <c r="EJ15" s="238"/>
      <c r="EK15" s="238"/>
      <c r="EL15" s="238"/>
      <c r="EM15" s="238"/>
      <c r="EN15" s="238"/>
      <c r="EO15" s="238"/>
      <c r="EP15" s="238"/>
      <c r="EQ15" s="238"/>
      <c r="ER15" s="238"/>
      <c r="ES15" s="238"/>
      <c r="ET15" s="238"/>
      <c r="EU15" s="238"/>
      <c r="EV15" s="238"/>
      <c r="EW15" s="238"/>
      <c r="EX15" s="238"/>
      <c r="EY15" s="238"/>
      <c r="EZ15" s="238"/>
      <c r="FA15" s="238"/>
      <c r="FB15" s="238"/>
      <c r="FC15" s="238"/>
      <c r="FD15" s="238"/>
      <c r="FE15" s="238"/>
      <c r="FF15" s="238"/>
      <c r="FG15" s="238"/>
      <c r="FH15" s="238"/>
      <c r="FI15" s="238"/>
      <c r="FJ15" s="238"/>
      <c r="FK15" s="238"/>
      <c r="FL15" s="238"/>
      <c r="FM15" s="238"/>
      <c r="FN15" s="238"/>
      <c r="FO15" s="238"/>
      <c r="FP15" s="238"/>
      <c r="FQ15" s="238"/>
      <c r="FR15" s="238"/>
      <c r="FS15" s="238"/>
      <c r="FT15" s="238"/>
      <c r="FU15" s="238"/>
      <c r="FV15" s="238"/>
      <c r="FW15" s="238"/>
      <c r="FX15" s="238"/>
      <c r="FY15" s="238"/>
      <c r="FZ15" s="238"/>
      <c r="GA15" s="238"/>
      <c r="GB15" s="238"/>
      <c r="GC15" s="238"/>
      <c r="GD15" s="238"/>
      <c r="GE15" s="238"/>
      <c r="GF15" s="238"/>
      <c r="GG15" s="238"/>
      <c r="GH15" s="238"/>
      <c r="GI15" s="238"/>
      <c r="GJ15" s="238"/>
      <c r="GK15" s="238"/>
      <c r="GL15" s="238"/>
      <c r="GM15" s="238"/>
      <c r="GN15" s="238"/>
      <c r="GO15" s="238"/>
      <c r="GP15" s="238"/>
      <c r="GQ15" s="238"/>
      <c r="GR15" s="238"/>
      <c r="GS15" s="238"/>
    </row>
    <row r="16" spans="1:201" ht="11.1" customHeight="1" x14ac:dyDescent="0.2">
      <c r="A16" s="237" t="s">
        <v>376</v>
      </c>
      <c r="B16" s="238"/>
      <c r="C16" s="238"/>
      <c r="D16" s="239">
        <v>29</v>
      </c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9">
        <v>43</v>
      </c>
      <c r="Z16" s="238"/>
      <c r="AA16" s="238"/>
      <c r="AB16" s="238"/>
      <c r="AC16" s="238"/>
      <c r="AD16" s="238"/>
      <c r="AE16" s="238"/>
      <c r="AF16" s="239">
        <v>764</v>
      </c>
      <c r="AG16" s="239">
        <v>83</v>
      </c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9">
        <v>11</v>
      </c>
      <c r="AZ16" s="238"/>
      <c r="BA16" s="238"/>
      <c r="BB16" s="238"/>
      <c r="BC16" s="238"/>
      <c r="BD16" s="239">
        <v>11</v>
      </c>
      <c r="BE16" s="239">
        <v>36</v>
      </c>
      <c r="BF16" s="238"/>
      <c r="BG16" s="238"/>
      <c r="BH16" s="238"/>
      <c r="BI16" s="238"/>
      <c r="BJ16" s="238"/>
      <c r="BK16" s="238"/>
      <c r="BL16" s="238"/>
      <c r="BM16" s="238"/>
      <c r="BN16" s="238"/>
      <c r="BO16" s="238"/>
      <c r="BP16" s="238"/>
      <c r="BQ16" s="239">
        <v>5</v>
      </c>
      <c r="BR16" s="239">
        <v>12</v>
      </c>
      <c r="BS16" s="239">
        <v>30</v>
      </c>
      <c r="BT16" s="238"/>
      <c r="BU16" s="238"/>
      <c r="BV16" s="238"/>
      <c r="BW16" s="238"/>
      <c r="BX16" s="238"/>
      <c r="BY16" s="238"/>
      <c r="BZ16" s="238"/>
      <c r="CA16" s="238"/>
      <c r="CB16" s="238"/>
      <c r="CC16" s="238"/>
      <c r="CD16" s="238"/>
      <c r="CE16" s="239">
        <v>12</v>
      </c>
      <c r="CF16" s="238"/>
      <c r="CG16" s="238"/>
      <c r="CH16" s="238"/>
      <c r="CI16" s="238"/>
      <c r="CJ16" s="238"/>
      <c r="CK16" s="239">
        <v>6</v>
      </c>
      <c r="CL16" s="238"/>
      <c r="CM16" s="238"/>
      <c r="CN16" s="238"/>
      <c r="CO16" s="238"/>
      <c r="CP16" s="238"/>
      <c r="CQ16" s="239">
        <v>3</v>
      </c>
      <c r="CR16" s="238"/>
      <c r="CS16" s="239">
        <v>6</v>
      </c>
      <c r="CT16" s="238"/>
      <c r="CU16" s="238"/>
      <c r="CV16" s="238"/>
      <c r="CW16" s="239">
        <v>22</v>
      </c>
      <c r="CX16" s="238"/>
      <c r="CY16" s="238"/>
      <c r="CZ16" s="238"/>
      <c r="DA16" s="239">
        <v>3</v>
      </c>
      <c r="DB16" s="238"/>
      <c r="DC16" s="239">
        <v>55</v>
      </c>
      <c r="DD16" s="238"/>
      <c r="DE16" s="238"/>
      <c r="DF16" s="238"/>
      <c r="DG16" s="239">
        <v>13</v>
      </c>
      <c r="DH16" s="238"/>
      <c r="DI16" s="239">
        <v>3</v>
      </c>
      <c r="DJ16" s="238"/>
      <c r="DK16" s="238"/>
      <c r="DL16" s="238"/>
      <c r="DM16" s="238"/>
      <c r="DN16" s="238"/>
      <c r="DO16" s="239">
        <v>21</v>
      </c>
      <c r="DP16" s="238"/>
      <c r="DQ16" s="239">
        <v>5</v>
      </c>
      <c r="DR16" s="238"/>
      <c r="DS16" s="239">
        <v>15</v>
      </c>
      <c r="DT16" s="238"/>
      <c r="DU16" s="238"/>
      <c r="DV16" s="238"/>
      <c r="DW16" s="238"/>
      <c r="DX16" s="238"/>
      <c r="DY16" s="239">
        <v>6</v>
      </c>
      <c r="DZ16" s="238"/>
      <c r="EA16" s="238"/>
      <c r="EB16" s="238"/>
      <c r="EC16" s="238"/>
      <c r="ED16" s="238"/>
      <c r="EE16" s="239">
        <v>13</v>
      </c>
      <c r="EF16" s="238"/>
      <c r="EG16" s="238"/>
      <c r="EH16" s="238"/>
      <c r="EI16" s="239">
        <v>9</v>
      </c>
      <c r="EJ16" s="238"/>
      <c r="EK16" s="238"/>
      <c r="EL16" s="238"/>
      <c r="EM16" s="238"/>
      <c r="EN16" s="238"/>
      <c r="EO16" s="239">
        <v>3</v>
      </c>
      <c r="EP16" s="238"/>
      <c r="EQ16" s="239">
        <v>16</v>
      </c>
      <c r="ER16" s="238"/>
      <c r="ES16" s="238"/>
      <c r="ET16" s="238"/>
      <c r="EU16" s="239">
        <v>7</v>
      </c>
      <c r="EV16" s="238"/>
      <c r="EW16" s="238"/>
      <c r="EX16" s="238"/>
      <c r="EY16" s="238"/>
      <c r="EZ16" s="238"/>
      <c r="FA16" s="238"/>
      <c r="FB16" s="238"/>
      <c r="FC16" s="238"/>
      <c r="FD16" s="238"/>
      <c r="FE16" s="238"/>
      <c r="FF16" s="238"/>
      <c r="FG16" s="238"/>
      <c r="FH16" s="238"/>
      <c r="FI16" s="238"/>
      <c r="FJ16" s="238"/>
      <c r="FK16" s="238"/>
      <c r="FL16" s="238"/>
      <c r="FM16" s="238"/>
      <c r="FN16" s="238"/>
      <c r="FO16" s="238"/>
      <c r="FP16" s="238"/>
      <c r="FQ16" s="238"/>
      <c r="FR16" s="238"/>
      <c r="FS16" s="238"/>
      <c r="FT16" s="238"/>
      <c r="FU16" s="238"/>
      <c r="FV16" s="238"/>
      <c r="FW16" s="238"/>
      <c r="FX16" s="238"/>
      <c r="FY16" s="238"/>
      <c r="FZ16" s="238"/>
      <c r="GA16" s="238"/>
      <c r="GB16" s="238"/>
      <c r="GC16" s="238"/>
      <c r="GD16" s="238"/>
      <c r="GE16" s="238"/>
      <c r="GF16" s="238"/>
      <c r="GG16" s="238"/>
      <c r="GH16" s="238"/>
      <c r="GI16" s="238"/>
      <c r="GJ16" s="238"/>
      <c r="GK16" s="238"/>
      <c r="GL16" s="238"/>
      <c r="GM16" s="238"/>
      <c r="GN16" s="238"/>
      <c r="GO16" s="238"/>
      <c r="GP16" s="238"/>
      <c r="GQ16" s="238"/>
      <c r="GR16" s="238"/>
      <c r="GS16" s="238"/>
    </row>
    <row r="17" spans="1:201" ht="11.1" customHeight="1" x14ac:dyDescent="0.2">
      <c r="A17" s="237" t="s">
        <v>377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9">
        <v>3</v>
      </c>
      <c r="Y17" s="239">
        <v>13</v>
      </c>
      <c r="Z17" s="238"/>
      <c r="AA17" s="238"/>
      <c r="AB17" s="238"/>
      <c r="AC17" s="238"/>
      <c r="AD17" s="238"/>
      <c r="AE17" s="238"/>
      <c r="AF17" s="239">
        <v>215</v>
      </c>
      <c r="AG17" s="239">
        <v>426</v>
      </c>
      <c r="AH17" s="238"/>
      <c r="AI17" s="238"/>
      <c r="AJ17" s="238"/>
      <c r="AK17" s="238"/>
      <c r="AL17" s="238"/>
      <c r="AM17" s="238"/>
      <c r="AN17" s="238"/>
      <c r="AO17" s="238"/>
      <c r="AP17" s="239">
        <v>4</v>
      </c>
      <c r="AQ17" s="239">
        <v>25</v>
      </c>
      <c r="AR17" s="238"/>
      <c r="AS17" s="238"/>
      <c r="AT17" s="238"/>
      <c r="AU17" s="238"/>
      <c r="AV17" s="238"/>
      <c r="AW17" s="238"/>
      <c r="AX17" s="238"/>
      <c r="AY17" s="239">
        <v>47</v>
      </c>
      <c r="AZ17" s="238"/>
      <c r="BA17" s="238"/>
      <c r="BB17" s="238"/>
      <c r="BC17" s="238"/>
      <c r="BD17" s="239">
        <v>2</v>
      </c>
      <c r="BE17" s="239">
        <v>36</v>
      </c>
      <c r="BF17" s="238"/>
      <c r="BG17" s="238"/>
      <c r="BH17" s="238"/>
      <c r="BI17" s="238"/>
      <c r="BJ17" s="238"/>
      <c r="BK17" s="238"/>
      <c r="BL17" s="238"/>
      <c r="BM17" s="238"/>
      <c r="BN17" s="238"/>
      <c r="BO17" s="238"/>
      <c r="BP17" s="238"/>
      <c r="BQ17" s="239">
        <v>10</v>
      </c>
      <c r="BR17" s="239">
        <v>15</v>
      </c>
      <c r="BS17" s="239">
        <v>42</v>
      </c>
      <c r="BT17" s="238"/>
      <c r="BU17" s="238"/>
      <c r="BV17" s="238"/>
      <c r="BW17" s="238"/>
      <c r="BX17" s="238"/>
      <c r="BY17" s="238"/>
      <c r="BZ17" s="238"/>
      <c r="CA17" s="239">
        <v>5</v>
      </c>
      <c r="CB17" s="238"/>
      <c r="CC17" s="238"/>
      <c r="CD17" s="238"/>
      <c r="CE17" s="239">
        <v>12</v>
      </c>
      <c r="CF17" s="238"/>
      <c r="CG17" s="239">
        <v>5</v>
      </c>
      <c r="CH17" s="238"/>
      <c r="CI17" s="239">
        <v>3</v>
      </c>
      <c r="CJ17" s="238"/>
      <c r="CK17" s="239">
        <v>11</v>
      </c>
      <c r="CL17" s="238"/>
      <c r="CM17" s="239">
        <v>14</v>
      </c>
      <c r="CN17" s="238"/>
      <c r="CO17" s="238"/>
      <c r="CP17" s="238"/>
      <c r="CQ17" s="239">
        <v>16</v>
      </c>
      <c r="CR17" s="238"/>
      <c r="CS17" s="239">
        <v>11</v>
      </c>
      <c r="CT17" s="238"/>
      <c r="CU17" s="238"/>
      <c r="CV17" s="238"/>
      <c r="CW17" s="239">
        <v>28</v>
      </c>
      <c r="CX17" s="238"/>
      <c r="CY17" s="239">
        <v>11</v>
      </c>
      <c r="CZ17" s="238"/>
      <c r="DA17" s="239">
        <v>24</v>
      </c>
      <c r="DB17" s="238"/>
      <c r="DC17" s="239">
        <v>71</v>
      </c>
      <c r="DD17" s="238"/>
      <c r="DE17" s="238"/>
      <c r="DF17" s="238"/>
      <c r="DG17" s="239">
        <v>5</v>
      </c>
      <c r="DH17" s="238"/>
      <c r="DI17" s="239">
        <v>14</v>
      </c>
      <c r="DJ17" s="238"/>
      <c r="DK17" s="238"/>
      <c r="DL17" s="238"/>
      <c r="DM17" s="239">
        <v>22</v>
      </c>
      <c r="DN17" s="238"/>
      <c r="DO17" s="239">
        <v>17</v>
      </c>
      <c r="DP17" s="238"/>
      <c r="DQ17" s="239">
        <v>17</v>
      </c>
      <c r="DR17" s="238"/>
      <c r="DS17" s="239">
        <v>9</v>
      </c>
      <c r="DT17" s="238"/>
      <c r="DU17" s="238"/>
      <c r="DV17" s="238"/>
      <c r="DW17" s="239">
        <v>14</v>
      </c>
      <c r="DX17" s="238"/>
      <c r="DY17" s="239">
        <v>38</v>
      </c>
      <c r="DZ17" s="238"/>
      <c r="EA17" s="239">
        <v>6</v>
      </c>
      <c r="EB17" s="238"/>
      <c r="EC17" s="239">
        <v>6</v>
      </c>
      <c r="ED17" s="238"/>
      <c r="EE17" s="239">
        <v>57</v>
      </c>
      <c r="EF17" s="238"/>
      <c r="EG17" s="239">
        <v>19</v>
      </c>
      <c r="EH17" s="238"/>
      <c r="EI17" s="239">
        <v>39</v>
      </c>
      <c r="EJ17" s="238"/>
      <c r="EK17" s="239">
        <v>3</v>
      </c>
      <c r="EL17" s="238"/>
      <c r="EM17" s="238"/>
      <c r="EN17" s="238"/>
      <c r="EO17" s="239">
        <v>14</v>
      </c>
      <c r="EP17" s="238"/>
      <c r="EQ17" s="239">
        <v>3</v>
      </c>
      <c r="ER17" s="238"/>
      <c r="ES17" s="238"/>
      <c r="ET17" s="238"/>
      <c r="EU17" s="238"/>
      <c r="EV17" s="238"/>
      <c r="EW17" s="238"/>
      <c r="EX17" s="238"/>
      <c r="EY17" s="238"/>
      <c r="EZ17" s="238"/>
      <c r="FA17" s="238"/>
      <c r="FB17" s="238"/>
      <c r="FC17" s="238"/>
      <c r="FD17" s="238"/>
      <c r="FE17" s="238"/>
      <c r="FF17" s="238"/>
      <c r="FG17" s="238"/>
      <c r="FH17" s="238"/>
      <c r="FI17" s="238"/>
      <c r="FJ17" s="238"/>
      <c r="FK17" s="238"/>
      <c r="FL17" s="238"/>
      <c r="FM17" s="238"/>
      <c r="FN17" s="238"/>
      <c r="FO17" s="238"/>
      <c r="FP17" s="238"/>
      <c r="FQ17" s="238"/>
      <c r="FR17" s="238"/>
      <c r="FS17" s="238"/>
      <c r="FT17" s="238"/>
      <c r="FU17" s="238"/>
      <c r="FV17" s="238"/>
      <c r="FW17" s="238"/>
      <c r="FX17" s="238"/>
      <c r="FY17" s="238"/>
      <c r="FZ17" s="238"/>
      <c r="GA17" s="238"/>
      <c r="GB17" s="238"/>
      <c r="GC17" s="238"/>
      <c r="GD17" s="238"/>
      <c r="GE17" s="238"/>
      <c r="GF17" s="238"/>
      <c r="GG17" s="238"/>
      <c r="GH17" s="238"/>
      <c r="GI17" s="238"/>
      <c r="GJ17" s="238"/>
      <c r="GK17" s="238"/>
      <c r="GL17" s="238"/>
      <c r="GM17" s="238"/>
      <c r="GN17" s="238"/>
      <c r="GO17" s="238"/>
      <c r="GP17" s="238"/>
      <c r="GQ17" s="238"/>
      <c r="GR17" s="238"/>
      <c r="GS17" s="238"/>
    </row>
    <row r="18" spans="1:201" ht="11.1" customHeight="1" x14ac:dyDescent="0.2">
      <c r="A18" s="237" t="s">
        <v>378</v>
      </c>
      <c r="B18" s="239">
        <v>3</v>
      </c>
      <c r="C18" s="238"/>
      <c r="D18" s="239">
        <v>70</v>
      </c>
      <c r="E18" s="238"/>
      <c r="F18" s="239">
        <v>742</v>
      </c>
      <c r="G18" s="239">
        <v>2</v>
      </c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9">
        <v>5</v>
      </c>
      <c r="AL18" s="238"/>
      <c r="AM18" s="239">
        <v>6</v>
      </c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8"/>
      <c r="BA18" s="238"/>
      <c r="BB18" s="238"/>
      <c r="BC18" s="238"/>
      <c r="BD18" s="239">
        <v>9</v>
      </c>
      <c r="BE18" s="239">
        <v>4</v>
      </c>
      <c r="BF18" s="238"/>
      <c r="BG18" s="239">
        <v>5</v>
      </c>
      <c r="BH18" s="238"/>
      <c r="BI18" s="238"/>
      <c r="BJ18" s="238"/>
      <c r="BK18" s="238"/>
      <c r="BL18" s="238"/>
      <c r="BM18" s="239">
        <v>20</v>
      </c>
      <c r="BN18" s="238"/>
      <c r="BO18" s="238"/>
      <c r="BP18" s="238"/>
      <c r="BQ18" s="238"/>
      <c r="BR18" s="238"/>
      <c r="BS18" s="239">
        <v>2</v>
      </c>
      <c r="BT18" s="238"/>
      <c r="BU18" s="238"/>
      <c r="BV18" s="238"/>
      <c r="BW18" s="238"/>
      <c r="BX18" s="238"/>
      <c r="BY18" s="238"/>
      <c r="BZ18" s="238"/>
      <c r="CA18" s="238"/>
      <c r="CB18" s="238"/>
      <c r="CC18" s="239">
        <v>2</v>
      </c>
      <c r="CD18" s="238"/>
      <c r="CE18" s="238"/>
      <c r="CF18" s="238"/>
      <c r="CG18" s="239">
        <v>3</v>
      </c>
      <c r="CH18" s="238"/>
      <c r="CI18" s="238"/>
      <c r="CJ18" s="238"/>
      <c r="CK18" s="238"/>
      <c r="CL18" s="238"/>
      <c r="CM18" s="239">
        <v>6</v>
      </c>
      <c r="CN18" s="238"/>
      <c r="CO18" s="238"/>
      <c r="CP18" s="238"/>
      <c r="CQ18" s="239">
        <v>5</v>
      </c>
      <c r="CR18" s="238"/>
      <c r="CS18" s="238"/>
      <c r="CT18" s="238"/>
      <c r="CU18" s="238"/>
      <c r="CV18" s="238"/>
      <c r="CW18" s="238"/>
      <c r="CX18" s="238"/>
      <c r="CY18" s="238"/>
      <c r="CZ18" s="238"/>
      <c r="DA18" s="238"/>
      <c r="DB18" s="238"/>
      <c r="DC18" s="239">
        <v>15</v>
      </c>
      <c r="DD18" s="238"/>
      <c r="DE18" s="238"/>
      <c r="DF18" s="238"/>
      <c r="DG18" s="238"/>
      <c r="DH18" s="238"/>
      <c r="DI18" s="238"/>
      <c r="DJ18" s="238"/>
      <c r="DK18" s="238"/>
      <c r="DL18" s="238"/>
      <c r="DM18" s="238"/>
      <c r="DN18" s="238"/>
      <c r="DO18" s="238"/>
      <c r="DP18" s="238"/>
      <c r="DQ18" s="238"/>
      <c r="DR18" s="238"/>
      <c r="DS18" s="238"/>
      <c r="DT18" s="238"/>
      <c r="DU18" s="238"/>
      <c r="DV18" s="238"/>
      <c r="DW18" s="238"/>
      <c r="DX18" s="238"/>
      <c r="DY18" s="238"/>
      <c r="DZ18" s="238"/>
      <c r="EA18" s="238"/>
      <c r="EB18" s="238"/>
      <c r="EC18" s="238"/>
      <c r="ED18" s="238"/>
      <c r="EE18" s="238"/>
      <c r="EF18" s="238"/>
      <c r="EG18" s="239">
        <v>10</v>
      </c>
      <c r="EH18" s="238"/>
      <c r="EI18" s="238"/>
      <c r="EJ18" s="238"/>
      <c r="EK18" s="238"/>
      <c r="EL18" s="238"/>
      <c r="EM18" s="238"/>
      <c r="EN18" s="238"/>
      <c r="EO18" s="238"/>
      <c r="EP18" s="238"/>
      <c r="EQ18" s="238"/>
      <c r="ER18" s="238"/>
      <c r="ES18" s="238"/>
      <c r="ET18" s="238"/>
      <c r="EU18" s="238"/>
      <c r="EV18" s="238"/>
      <c r="EW18" s="238"/>
      <c r="EX18" s="238"/>
      <c r="EY18" s="238"/>
      <c r="EZ18" s="238"/>
      <c r="FA18" s="238"/>
      <c r="FB18" s="238"/>
      <c r="FC18" s="238"/>
      <c r="FD18" s="238"/>
      <c r="FE18" s="238"/>
      <c r="FF18" s="238"/>
      <c r="FG18" s="238"/>
      <c r="FH18" s="238"/>
      <c r="FI18" s="238"/>
      <c r="FJ18" s="238"/>
      <c r="FK18" s="238"/>
      <c r="FL18" s="238"/>
      <c r="FM18" s="238"/>
      <c r="FN18" s="238"/>
      <c r="FO18" s="238"/>
      <c r="FP18" s="238"/>
      <c r="FQ18" s="238"/>
      <c r="FR18" s="238"/>
      <c r="FS18" s="238"/>
      <c r="FT18" s="238"/>
      <c r="FU18" s="238"/>
      <c r="FV18" s="238"/>
      <c r="FW18" s="238"/>
      <c r="FX18" s="238"/>
      <c r="FY18" s="238"/>
      <c r="FZ18" s="238"/>
      <c r="GA18" s="238"/>
      <c r="GB18" s="238"/>
      <c r="GC18" s="238"/>
      <c r="GD18" s="238"/>
      <c r="GE18" s="238"/>
      <c r="GF18" s="238"/>
      <c r="GG18" s="238"/>
      <c r="GH18" s="238"/>
      <c r="GI18" s="238"/>
      <c r="GJ18" s="238"/>
      <c r="GK18" s="238"/>
      <c r="GL18" s="238"/>
      <c r="GM18" s="238"/>
      <c r="GN18" s="238"/>
      <c r="GO18" s="238"/>
      <c r="GP18" s="238"/>
      <c r="GQ18" s="238"/>
      <c r="GR18" s="238"/>
      <c r="GS18" s="238"/>
    </row>
    <row r="19" spans="1:201" ht="11.1" customHeight="1" x14ac:dyDescent="0.2">
      <c r="A19" s="237" t="s">
        <v>379</v>
      </c>
      <c r="B19" s="239">
        <v>63</v>
      </c>
      <c r="C19" s="238"/>
      <c r="D19" s="239">
        <v>290</v>
      </c>
      <c r="E19" s="238"/>
      <c r="F19" s="239">
        <v>6</v>
      </c>
      <c r="G19" s="239">
        <v>114</v>
      </c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9">
        <v>21</v>
      </c>
      <c r="S19" s="238"/>
      <c r="T19" s="238"/>
      <c r="U19" s="238"/>
      <c r="V19" s="238"/>
      <c r="W19" s="238"/>
      <c r="X19" s="239">
        <v>6</v>
      </c>
      <c r="Y19" s="239">
        <v>201</v>
      </c>
      <c r="Z19" s="238"/>
      <c r="AA19" s="238"/>
      <c r="AB19" s="238"/>
      <c r="AC19" s="238"/>
      <c r="AD19" s="238"/>
      <c r="AE19" s="238"/>
      <c r="AF19" s="239">
        <v>7</v>
      </c>
      <c r="AG19" s="239">
        <v>14</v>
      </c>
      <c r="AH19" s="238"/>
      <c r="AI19" s="239">
        <v>404</v>
      </c>
      <c r="AJ19" s="240">
        <v>3179</v>
      </c>
      <c r="AK19" s="240">
        <v>5110</v>
      </c>
      <c r="AL19" s="239">
        <v>3</v>
      </c>
      <c r="AM19" s="239">
        <v>57</v>
      </c>
      <c r="AN19" s="238"/>
      <c r="AO19" s="238"/>
      <c r="AP19" s="239">
        <v>2</v>
      </c>
      <c r="AQ19" s="239">
        <v>3</v>
      </c>
      <c r="AR19" s="238"/>
      <c r="AS19" s="238"/>
      <c r="AT19" s="238"/>
      <c r="AU19" s="238"/>
      <c r="AV19" s="238"/>
      <c r="AW19" s="238"/>
      <c r="AX19" s="239">
        <v>10</v>
      </c>
      <c r="AY19" s="239">
        <v>50</v>
      </c>
      <c r="AZ19" s="239">
        <v>48</v>
      </c>
      <c r="BA19" s="239">
        <v>866</v>
      </c>
      <c r="BB19" s="238"/>
      <c r="BC19" s="239">
        <v>26</v>
      </c>
      <c r="BD19" s="239">
        <v>158</v>
      </c>
      <c r="BE19" s="240">
        <v>2200</v>
      </c>
      <c r="BF19" s="238"/>
      <c r="BG19" s="239">
        <v>89</v>
      </c>
      <c r="BH19" s="238"/>
      <c r="BI19" s="238"/>
      <c r="BJ19" s="238"/>
      <c r="BK19" s="238"/>
      <c r="BL19" s="238"/>
      <c r="BM19" s="239">
        <v>143</v>
      </c>
      <c r="BN19" s="238"/>
      <c r="BO19" s="238"/>
      <c r="BP19" s="238"/>
      <c r="BQ19" s="239">
        <v>768</v>
      </c>
      <c r="BR19" s="239">
        <v>115</v>
      </c>
      <c r="BS19" s="240">
        <v>1211</v>
      </c>
      <c r="BT19" s="238"/>
      <c r="BU19" s="239">
        <v>6</v>
      </c>
      <c r="BV19" s="238"/>
      <c r="BW19" s="238"/>
      <c r="BX19" s="238"/>
      <c r="BY19" s="239">
        <v>81</v>
      </c>
      <c r="BZ19" s="239">
        <v>13</v>
      </c>
      <c r="CA19" s="239">
        <v>174</v>
      </c>
      <c r="CB19" s="238"/>
      <c r="CC19" s="239">
        <v>3</v>
      </c>
      <c r="CD19" s="238"/>
      <c r="CE19" s="239">
        <v>250</v>
      </c>
      <c r="CF19" s="238"/>
      <c r="CG19" s="239">
        <v>357</v>
      </c>
      <c r="CH19" s="238"/>
      <c r="CI19" s="239">
        <v>331</v>
      </c>
      <c r="CJ19" s="238"/>
      <c r="CK19" s="239">
        <v>127</v>
      </c>
      <c r="CL19" s="238"/>
      <c r="CM19" s="239">
        <v>164</v>
      </c>
      <c r="CN19" s="238"/>
      <c r="CO19" s="239">
        <v>550</v>
      </c>
      <c r="CP19" s="238"/>
      <c r="CQ19" s="239">
        <v>875</v>
      </c>
      <c r="CR19" s="238"/>
      <c r="CS19" s="239">
        <v>44</v>
      </c>
      <c r="CT19" s="238"/>
      <c r="CU19" s="239">
        <v>426</v>
      </c>
      <c r="CV19" s="238"/>
      <c r="CW19" s="239">
        <v>467</v>
      </c>
      <c r="CX19" s="238"/>
      <c r="CY19" s="239">
        <v>309</v>
      </c>
      <c r="CZ19" s="238"/>
      <c r="DA19" s="239">
        <v>207</v>
      </c>
      <c r="DB19" s="238"/>
      <c r="DC19" s="239">
        <v>560</v>
      </c>
      <c r="DD19" s="238"/>
      <c r="DE19" s="239">
        <v>271</v>
      </c>
      <c r="DF19" s="238"/>
      <c r="DG19" s="239">
        <v>287</v>
      </c>
      <c r="DH19" s="238"/>
      <c r="DI19" s="239">
        <v>412</v>
      </c>
      <c r="DJ19" s="238"/>
      <c r="DK19" s="239">
        <v>748</v>
      </c>
      <c r="DL19" s="238"/>
      <c r="DM19" s="239">
        <v>406</v>
      </c>
      <c r="DN19" s="238"/>
      <c r="DO19" s="239">
        <v>7</v>
      </c>
      <c r="DP19" s="238"/>
      <c r="DQ19" s="239">
        <v>334</v>
      </c>
      <c r="DR19" s="238"/>
      <c r="DS19" s="239">
        <v>461</v>
      </c>
      <c r="DT19" s="238"/>
      <c r="DU19" s="239">
        <v>67</v>
      </c>
      <c r="DV19" s="238"/>
      <c r="DW19" s="239">
        <v>49</v>
      </c>
      <c r="DX19" s="238"/>
      <c r="DY19" s="239">
        <v>624</v>
      </c>
      <c r="DZ19" s="238"/>
      <c r="EA19" s="239">
        <v>34</v>
      </c>
      <c r="EB19" s="238"/>
      <c r="EC19" s="239">
        <v>190</v>
      </c>
      <c r="ED19" s="238"/>
      <c r="EE19" s="239">
        <v>868</v>
      </c>
      <c r="EF19" s="238"/>
      <c r="EG19" s="240">
        <v>1419</v>
      </c>
      <c r="EH19" s="238"/>
      <c r="EI19" s="239">
        <v>411</v>
      </c>
      <c r="EJ19" s="238"/>
      <c r="EK19" s="239">
        <v>538</v>
      </c>
      <c r="EL19" s="238"/>
      <c r="EM19" s="239">
        <v>327</v>
      </c>
      <c r="EN19" s="238"/>
      <c r="EO19" s="239">
        <v>361</v>
      </c>
      <c r="EP19" s="238"/>
      <c r="EQ19" s="239">
        <v>674</v>
      </c>
      <c r="ER19" s="238"/>
      <c r="ES19" s="238"/>
      <c r="ET19" s="238"/>
      <c r="EU19" s="238"/>
      <c r="EV19" s="238"/>
      <c r="EW19" s="239">
        <v>3</v>
      </c>
      <c r="EX19" s="238"/>
      <c r="EY19" s="238"/>
      <c r="EZ19" s="238"/>
      <c r="FA19" s="238"/>
      <c r="FB19" s="238"/>
      <c r="FC19" s="238"/>
      <c r="FD19" s="238"/>
      <c r="FE19" s="238"/>
      <c r="FF19" s="238"/>
      <c r="FG19" s="238"/>
      <c r="FH19" s="238"/>
      <c r="FI19" s="238"/>
      <c r="FJ19" s="238"/>
      <c r="FK19" s="239">
        <v>77</v>
      </c>
      <c r="FL19" s="238"/>
      <c r="FM19" s="238"/>
      <c r="FN19" s="238"/>
      <c r="FO19" s="238"/>
      <c r="FP19" s="238"/>
      <c r="FQ19" s="238"/>
      <c r="FR19" s="238"/>
      <c r="FS19" s="238"/>
      <c r="FT19" s="238"/>
      <c r="FU19" s="238"/>
      <c r="FV19" s="238"/>
      <c r="FW19" s="238"/>
      <c r="FX19" s="238"/>
      <c r="FY19" s="238"/>
      <c r="FZ19" s="238"/>
      <c r="GA19" s="238"/>
      <c r="GB19" s="238"/>
      <c r="GC19" s="238"/>
      <c r="GD19" s="238"/>
      <c r="GE19" s="238"/>
      <c r="GF19" s="238"/>
      <c r="GG19" s="238"/>
      <c r="GH19" s="238"/>
      <c r="GI19" s="238"/>
      <c r="GJ19" s="238"/>
      <c r="GK19" s="238"/>
      <c r="GL19" s="238"/>
      <c r="GM19" s="238"/>
      <c r="GN19" s="238"/>
      <c r="GO19" s="238"/>
      <c r="GP19" s="238"/>
      <c r="GQ19" s="238"/>
      <c r="GR19" s="238"/>
      <c r="GS19" s="238"/>
    </row>
    <row r="20" spans="1:201" ht="11.1" customHeight="1" x14ac:dyDescent="0.2">
      <c r="A20" s="237" t="s">
        <v>380</v>
      </c>
      <c r="B20" s="240">
        <v>1139</v>
      </c>
      <c r="C20" s="238"/>
      <c r="D20" s="239">
        <v>477</v>
      </c>
      <c r="E20" s="238"/>
      <c r="F20" s="239">
        <v>218</v>
      </c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9">
        <v>20</v>
      </c>
      <c r="Y20" s="240">
        <v>1780</v>
      </c>
      <c r="Z20" s="238"/>
      <c r="AA20" s="238"/>
      <c r="AB20" s="238"/>
      <c r="AC20" s="238"/>
      <c r="AD20" s="238"/>
      <c r="AE20" s="238"/>
      <c r="AF20" s="238"/>
      <c r="AG20" s="238"/>
      <c r="AH20" s="238"/>
      <c r="AI20" s="239">
        <v>551</v>
      </c>
      <c r="AJ20" s="239">
        <v>5</v>
      </c>
      <c r="AK20" s="239">
        <v>15</v>
      </c>
      <c r="AL20" s="238"/>
      <c r="AM20" s="239">
        <v>3</v>
      </c>
      <c r="AN20" s="238"/>
      <c r="AO20" s="238"/>
      <c r="AP20" s="239">
        <v>126</v>
      </c>
      <c r="AQ20" s="239">
        <v>776</v>
      </c>
      <c r="AR20" s="238"/>
      <c r="AS20" s="238"/>
      <c r="AT20" s="238"/>
      <c r="AU20" s="238"/>
      <c r="AV20" s="238"/>
      <c r="AW20" s="238"/>
      <c r="AX20" s="238"/>
      <c r="AY20" s="239">
        <v>5</v>
      </c>
      <c r="AZ20" s="238"/>
      <c r="BA20" s="238"/>
      <c r="BB20" s="239">
        <v>41</v>
      </c>
      <c r="BC20" s="240">
        <v>1111</v>
      </c>
      <c r="BD20" s="239">
        <v>24</v>
      </c>
      <c r="BE20" s="239">
        <v>21</v>
      </c>
      <c r="BF20" s="238"/>
      <c r="BG20" s="239">
        <v>82</v>
      </c>
      <c r="BH20" s="238"/>
      <c r="BI20" s="238"/>
      <c r="BJ20" s="238"/>
      <c r="BK20" s="238"/>
      <c r="BL20" s="238"/>
      <c r="BM20" s="239">
        <v>2</v>
      </c>
      <c r="BN20" s="238"/>
      <c r="BO20" s="238"/>
      <c r="BP20" s="238"/>
      <c r="BQ20" s="239">
        <v>80</v>
      </c>
      <c r="BR20" s="238"/>
      <c r="BS20" s="239">
        <v>2</v>
      </c>
      <c r="BT20" s="239">
        <v>509</v>
      </c>
      <c r="BU20" s="239">
        <v>333</v>
      </c>
      <c r="BV20" s="238"/>
      <c r="BW20" s="238"/>
      <c r="BX20" s="238"/>
      <c r="BY20" s="239">
        <v>87</v>
      </c>
      <c r="BZ20" s="238"/>
      <c r="CA20" s="239">
        <v>11</v>
      </c>
      <c r="CB20" s="238"/>
      <c r="CC20" s="239">
        <v>18</v>
      </c>
      <c r="CD20" s="239">
        <v>25</v>
      </c>
      <c r="CE20" s="239">
        <v>260</v>
      </c>
      <c r="CF20" s="238"/>
      <c r="CG20" s="239">
        <v>29</v>
      </c>
      <c r="CH20" s="238"/>
      <c r="CI20" s="239">
        <v>24</v>
      </c>
      <c r="CJ20" s="238"/>
      <c r="CK20" s="239">
        <v>102</v>
      </c>
      <c r="CL20" s="238"/>
      <c r="CM20" s="239">
        <v>66</v>
      </c>
      <c r="CN20" s="238"/>
      <c r="CO20" s="239">
        <v>53</v>
      </c>
      <c r="CP20" s="238"/>
      <c r="CQ20" s="239">
        <v>96</v>
      </c>
      <c r="CR20" s="238"/>
      <c r="CS20" s="239">
        <v>66</v>
      </c>
      <c r="CT20" s="238"/>
      <c r="CU20" s="239">
        <v>42</v>
      </c>
      <c r="CV20" s="238"/>
      <c r="CW20" s="239">
        <v>57</v>
      </c>
      <c r="CX20" s="238"/>
      <c r="CY20" s="239">
        <v>29</v>
      </c>
      <c r="CZ20" s="238"/>
      <c r="DA20" s="239">
        <v>106</v>
      </c>
      <c r="DB20" s="239">
        <v>94</v>
      </c>
      <c r="DC20" s="239">
        <v>261</v>
      </c>
      <c r="DD20" s="238"/>
      <c r="DE20" s="239">
        <v>34</v>
      </c>
      <c r="DF20" s="238"/>
      <c r="DG20" s="239">
        <v>16</v>
      </c>
      <c r="DH20" s="239">
        <v>78</v>
      </c>
      <c r="DI20" s="239">
        <v>157</v>
      </c>
      <c r="DJ20" s="238"/>
      <c r="DK20" s="239">
        <v>314</v>
      </c>
      <c r="DL20" s="239">
        <v>33</v>
      </c>
      <c r="DM20" s="239">
        <v>126</v>
      </c>
      <c r="DN20" s="238"/>
      <c r="DO20" s="239">
        <v>289</v>
      </c>
      <c r="DP20" s="238"/>
      <c r="DQ20" s="239">
        <v>166</v>
      </c>
      <c r="DR20" s="238"/>
      <c r="DS20" s="239">
        <v>177</v>
      </c>
      <c r="DT20" s="238"/>
      <c r="DU20" s="239">
        <v>25</v>
      </c>
      <c r="DV20" s="238"/>
      <c r="DW20" s="239">
        <v>78</v>
      </c>
      <c r="DX20" s="239">
        <v>15</v>
      </c>
      <c r="DY20" s="239">
        <v>238</v>
      </c>
      <c r="DZ20" s="238"/>
      <c r="EA20" s="239">
        <v>20</v>
      </c>
      <c r="EB20" s="238"/>
      <c r="EC20" s="239">
        <v>127</v>
      </c>
      <c r="ED20" s="239">
        <v>63</v>
      </c>
      <c r="EE20" s="239">
        <v>347</v>
      </c>
      <c r="EF20" s="239">
        <v>29</v>
      </c>
      <c r="EG20" s="239">
        <v>231</v>
      </c>
      <c r="EH20" s="238"/>
      <c r="EI20" s="239">
        <v>99</v>
      </c>
      <c r="EJ20" s="238"/>
      <c r="EK20" s="239">
        <v>19</v>
      </c>
      <c r="EL20" s="238"/>
      <c r="EM20" s="239">
        <v>106</v>
      </c>
      <c r="EN20" s="239">
        <v>84</v>
      </c>
      <c r="EO20" s="239">
        <v>305</v>
      </c>
      <c r="EP20" s="239">
        <v>52</v>
      </c>
      <c r="EQ20" s="239">
        <v>103</v>
      </c>
      <c r="ER20" s="238"/>
      <c r="ES20" s="238"/>
      <c r="ET20" s="238"/>
      <c r="EU20" s="239">
        <v>95</v>
      </c>
      <c r="EV20" s="238"/>
      <c r="EW20" s="239">
        <v>103</v>
      </c>
      <c r="EX20" s="238"/>
      <c r="EY20" s="238"/>
      <c r="EZ20" s="238"/>
      <c r="FA20" s="238"/>
      <c r="FB20" s="238"/>
      <c r="FC20" s="238"/>
      <c r="FD20" s="238"/>
      <c r="FE20" s="238"/>
      <c r="FF20" s="238"/>
      <c r="FG20" s="238"/>
      <c r="FH20" s="238"/>
      <c r="FI20" s="239">
        <v>3</v>
      </c>
      <c r="FJ20" s="238"/>
      <c r="FK20" s="238"/>
      <c r="FL20" s="238"/>
      <c r="FM20" s="238"/>
      <c r="FN20" s="238"/>
      <c r="FO20" s="238"/>
      <c r="FP20" s="238"/>
      <c r="FQ20" s="238"/>
      <c r="FR20" s="238"/>
      <c r="FS20" s="238"/>
      <c r="FT20" s="238"/>
      <c r="FU20" s="238"/>
      <c r="FV20" s="238"/>
      <c r="FW20" s="238"/>
      <c r="FX20" s="238"/>
      <c r="FY20" s="238"/>
      <c r="FZ20" s="238"/>
      <c r="GA20" s="238"/>
      <c r="GB20" s="238"/>
      <c r="GC20" s="238"/>
      <c r="GD20" s="238"/>
      <c r="GE20" s="238"/>
      <c r="GF20" s="238"/>
      <c r="GG20" s="238"/>
      <c r="GH20" s="238"/>
      <c r="GI20" s="238"/>
      <c r="GJ20" s="238"/>
      <c r="GK20" s="238"/>
      <c r="GL20" s="238"/>
      <c r="GM20" s="238"/>
      <c r="GN20" s="238"/>
      <c r="GO20" s="238"/>
      <c r="GP20" s="238"/>
      <c r="GQ20" s="238"/>
      <c r="GR20" s="238"/>
      <c r="GS20" s="238"/>
    </row>
    <row r="21" spans="1:201" ht="11.1" customHeight="1" x14ac:dyDescent="0.2">
      <c r="A21" s="237" t="s">
        <v>381</v>
      </c>
      <c r="B21" s="239">
        <v>66</v>
      </c>
      <c r="C21" s="238"/>
      <c r="D21" s="240">
        <v>1396</v>
      </c>
      <c r="E21" s="238"/>
      <c r="F21" s="238"/>
      <c r="G21" s="238"/>
      <c r="H21" s="238"/>
      <c r="I21" s="238"/>
      <c r="J21" s="238"/>
      <c r="K21" s="238"/>
      <c r="L21" s="238"/>
      <c r="M21" s="238"/>
      <c r="N21" s="239">
        <v>89</v>
      </c>
      <c r="O21" s="238"/>
      <c r="P21" s="239">
        <v>19</v>
      </c>
      <c r="Q21" s="238"/>
      <c r="R21" s="238"/>
      <c r="S21" s="238"/>
      <c r="T21" s="238"/>
      <c r="U21" s="238"/>
      <c r="V21" s="238"/>
      <c r="W21" s="238"/>
      <c r="X21" s="239">
        <v>3</v>
      </c>
      <c r="Y21" s="239">
        <v>66</v>
      </c>
      <c r="Z21" s="238"/>
      <c r="AA21" s="239">
        <v>2</v>
      </c>
      <c r="AB21" s="238"/>
      <c r="AC21" s="238"/>
      <c r="AD21" s="238"/>
      <c r="AE21" s="238"/>
      <c r="AF21" s="239">
        <v>23</v>
      </c>
      <c r="AG21" s="239">
        <v>38</v>
      </c>
      <c r="AH21" s="238"/>
      <c r="AI21" s="238"/>
      <c r="AJ21" s="238"/>
      <c r="AK21" s="238"/>
      <c r="AL21" s="238"/>
      <c r="AM21" s="238"/>
      <c r="AN21" s="238"/>
      <c r="AO21" s="238"/>
      <c r="AP21" s="239">
        <v>2</v>
      </c>
      <c r="AQ21" s="239">
        <v>38</v>
      </c>
      <c r="AR21" s="238"/>
      <c r="AS21" s="238"/>
      <c r="AT21" s="238"/>
      <c r="AU21" s="238"/>
      <c r="AV21" s="238"/>
      <c r="AW21" s="238"/>
      <c r="AX21" s="239">
        <v>10</v>
      </c>
      <c r="AY21" s="239">
        <v>71</v>
      </c>
      <c r="AZ21" s="238"/>
      <c r="BA21" s="238"/>
      <c r="BB21" s="238"/>
      <c r="BC21" s="238"/>
      <c r="BD21" s="239">
        <v>2</v>
      </c>
      <c r="BE21" s="239">
        <v>6</v>
      </c>
      <c r="BF21" s="238"/>
      <c r="BG21" s="239">
        <v>226</v>
      </c>
      <c r="BH21" s="238"/>
      <c r="BI21" s="238"/>
      <c r="BJ21" s="238"/>
      <c r="BK21" s="238"/>
      <c r="BL21" s="238"/>
      <c r="BM21" s="238"/>
      <c r="BN21" s="238"/>
      <c r="BO21" s="238"/>
      <c r="BP21" s="238"/>
      <c r="BQ21" s="239">
        <v>7</v>
      </c>
      <c r="BR21" s="239">
        <v>30</v>
      </c>
      <c r="BS21" s="239">
        <v>69</v>
      </c>
      <c r="BT21" s="238"/>
      <c r="BU21" s="238"/>
      <c r="BV21" s="238"/>
      <c r="BW21" s="238"/>
      <c r="BX21" s="238"/>
      <c r="BY21" s="238"/>
      <c r="BZ21" s="238"/>
      <c r="CA21" s="239">
        <v>1</v>
      </c>
      <c r="CB21" s="238"/>
      <c r="CC21" s="238"/>
      <c r="CD21" s="238"/>
      <c r="CE21" s="239">
        <v>3</v>
      </c>
      <c r="CF21" s="238"/>
      <c r="CG21" s="239">
        <v>3</v>
      </c>
      <c r="CH21" s="238"/>
      <c r="CI21" s="238"/>
      <c r="CJ21" s="238"/>
      <c r="CK21" s="238"/>
      <c r="CL21" s="238"/>
      <c r="CM21" s="239">
        <v>20</v>
      </c>
      <c r="CN21" s="238"/>
      <c r="CO21" s="238"/>
      <c r="CP21" s="238"/>
      <c r="CQ21" s="239">
        <v>3</v>
      </c>
      <c r="CR21" s="238"/>
      <c r="CS21" s="239">
        <v>19</v>
      </c>
      <c r="CT21" s="238"/>
      <c r="CU21" s="238"/>
      <c r="CV21" s="238"/>
      <c r="CW21" s="239">
        <v>9</v>
      </c>
      <c r="CX21" s="238"/>
      <c r="CY21" s="238"/>
      <c r="CZ21" s="238"/>
      <c r="DA21" s="239">
        <v>8</v>
      </c>
      <c r="DB21" s="238"/>
      <c r="DC21" s="239">
        <v>6</v>
      </c>
      <c r="DD21" s="238"/>
      <c r="DE21" s="238"/>
      <c r="DF21" s="238"/>
      <c r="DG21" s="238"/>
      <c r="DH21" s="238"/>
      <c r="DI21" s="239">
        <v>14</v>
      </c>
      <c r="DJ21" s="238"/>
      <c r="DK21" s="238"/>
      <c r="DL21" s="238"/>
      <c r="DM21" s="238"/>
      <c r="DN21" s="238"/>
      <c r="DO21" s="239">
        <v>42</v>
      </c>
      <c r="DP21" s="238"/>
      <c r="DQ21" s="239">
        <v>2</v>
      </c>
      <c r="DR21" s="238"/>
      <c r="DS21" s="239">
        <v>3</v>
      </c>
      <c r="DT21" s="238"/>
      <c r="DU21" s="238"/>
      <c r="DV21" s="238"/>
      <c r="DW21" s="239">
        <v>3</v>
      </c>
      <c r="DX21" s="238"/>
      <c r="DY21" s="239">
        <v>6</v>
      </c>
      <c r="DZ21" s="238"/>
      <c r="EA21" s="239">
        <v>3</v>
      </c>
      <c r="EB21" s="238"/>
      <c r="EC21" s="238"/>
      <c r="ED21" s="238"/>
      <c r="EE21" s="239">
        <v>16</v>
      </c>
      <c r="EF21" s="238"/>
      <c r="EG21" s="239">
        <v>22</v>
      </c>
      <c r="EH21" s="238"/>
      <c r="EI21" s="239">
        <v>3</v>
      </c>
      <c r="EJ21" s="238"/>
      <c r="EK21" s="239">
        <v>3</v>
      </c>
      <c r="EL21" s="238"/>
      <c r="EM21" s="238"/>
      <c r="EN21" s="238"/>
      <c r="EO21" s="239">
        <v>24</v>
      </c>
      <c r="EP21" s="238"/>
      <c r="EQ21" s="239">
        <v>9</v>
      </c>
      <c r="ER21" s="238"/>
      <c r="ES21" s="238"/>
      <c r="ET21" s="238"/>
      <c r="EU21" s="239">
        <v>15</v>
      </c>
      <c r="EV21" s="238"/>
      <c r="EW21" s="239">
        <v>3</v>
      </c>
      <c r="EX21" s="238"/>
      <c r="EY21" s="238"/>
      <c r="EZ21" s="238"/>
      <c r="FA21" s="238"/>
      <c r="FB21" s="238"/>
      <c r="FC21" s="238"/>
      <c r="FD21" s="238"/>
      <c r="FE21" s="238"/>
      <c r="FF21" s="238"/>
      <c r="FG21" s="238"/>
      <c r="FH21" s="238"/>
      <c r="FI21" s="238"/>
      <c r="FJ21" s="238"/>
      <c r="FK21" s="238"/>
      <c r="FL21" s="238"/>
      <c r="FM21" s="238"/>
      <c r="FN21" s="238"/>
      <c r="FO21" s="238"/>
      <c r="FP21" s="238"/>
      <c r="FQ21" s="238"/>
      <c r="FR21" s="238"/>
      <c r="FS21" s="238"/>
      <c r="FT21" s="238"/>
      <c r="FU21" s="238"/>
      <c r="FV21" s="238"/>
      <c r="FW21" s="238"/>
      <c r="FX21" s="238"/>
      <c r="FY21" s="238"/>
      <c r="FZ21" s="238"/>
      <c r="GA21" s="238"/>
      <c r="GB21" s="238"/>
      <c r="GC21" s="238"/>
      <c r="GD21" s="238"/>
      <c r="GE21" s="238"/>
      <c r="GF21" s="238"/>
      <c r="GG21" s="238"/>
      <c r="GH21" s="238"/>
      <c r="GI21" s="238"/>
      <c r="GJ21" s="238"/>
      <c r="GK21" s="238"/>
      <c r="GL21" s="238"/>
      <c r="GM21" s="238"/>
      <c r="GN21" s="238"/>
      <c r="GO21" s="238"/>
      <c r="GP21" s="238"/>
      <c r="GQ21" s="238"/>
      <c r="GR21" s="238"/>
      <c r="GS21" s="238"/>
    </row>
    <row r="22" spans="1:201" ht="11.1" customHeight="1" x14ac:dyDescent="0.2">
      <c r="A22" s="237" t="s">
        <v>382</v>
      </c>
      <c r="B22" s="240">
        <v>1576</v>
      </c>
      <c r="C22" s="238"/>
      <c r="D22" s="239">
        <v>612</v>
      </c>
      <c r="E22" s="238"/>
      <c r="F22" s="240">
        <v>1098</v>
      </c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9">
        <v>17</v>
      </c>
      <c r="Z22" s="238"/>
      <c r="AA22" s="238"/>
      <c r="AB22" s="238"/>
      <c r="AC22" s="239">
        <v>299</v>
      </c>
      <c r="AD22" s="239">
        <v>3</v>
      </c>
      <c r="AE22" s="238"/>
      <c r="AF22" s="239">
        <v>26</v>
      </c>
      <c r="AG22" s="239">
        <v>23</v>
      </c>
      <c r="AH22" s="238"/>
      <c r="AI22" s="239">
        <v>3</v>
      </c>
      <c r="AJ22" s="239">
        <v>16</v>
      </c>
      <c r="AK22" s="239">
        <v>20</v>
      </c>
      <c r="AL22" s="239">
        <v>29</v>
      </c>
      <c r="AM22" s="239">
        <v>233</v>
      </c>
      <c r="AN22" s="238"/>
      <c r="AO22" s="239">
        <v>3</v>
      </c>
      <c r="AP22" s="239">
        <v>229</v>
      </c>
      <c r="AQ22" s="240">
        <v>2784</v>
      </c>
      <c r="AR22" s="238"/>
      <c r="AS22" s="238"/>
      <c r="AT22" s="238"/>
      <c r="AU22" s="238"/>
      <c r="AV22" s="238"/>
      <c r="AW22" s="238"/>
      <c r="AX22" s="238"/>
      <c r="AY22" s="239">
        <v>111</v>
      </c>
      <c r="AZ22" s="239">
        <v>4</v>
      </c>
      <c r="BA22" s="239">
        <v>10</v>
      </c>
      <c r="BB22" s="239">
        <v>48</v>
      </c>
      <c r="BC22" s="240">
        <v>1311</v>
      </c>
      <c r="BD22" s="239">
        <v>43</v>
      </c>
      <c r="BE22" s="239">
        <v>214</v>
      </c>
      <c r="BF22" s="238"/>
      <c r="BG22" s="239">
        <v>34</v>
      </c>
      <c r="BH22" s="238"/>
      <c r="BI22" s="238"/>
      <c r="BJ22" s="238"/>
      <c r="BK22" s="238"/>
      <c r="BL22" s="238"/>
      <c r="BM22" s="239">
        <v>91</v>
      </c>
      <c r="BN22" s="238"/>
      <c r="BO22" s="238"/>
      <c r="BP22" s="238"/>
      <c r="BQ22" s="239">
        <v>82</v>
      </c>
      <c r="BR22" s="238"/>
      <c r="BS22" s="239">
        <v>28</v>
      </c>
      <c r="BT22" s="239">
        <v>452</v>
      </c>
      <c r="BU22" s="239">
        <v>466</v>
      </c>
      <c r="BV22" s="238"/>
      <c r="BW22" s="238"/>
      <c r="BX22" s="238"/>
      <c r="BY22" s="239">
        <v>148</v>
      </c>
      <c r="BZ22" s="238"/>
      <c r="CA22" s="239">
        <v>6</v>
      </c>
      <c r="CB22" s="238"/>
      <c r="CC22" s="239">
        <v>7</v>
      </c>
      <c r="CD22" s="239">
        <v>50</v>
      </c>
      <c r="CE22" s="239">
        <v>351</v>
      </c>
      <c r="CF22" s="238"/>
      <c r="CG22" s="239">
        <v>129</v>
      </c>
      <c r="CH22" s="238"/>
      <c r="CI22" s="239">
        <v>129</v>
      </c>
      <c r="CJ22" s="238"/>
      <c r="CK22" s="239">
        <v>127</v>
      </c>
      <c r="CL22" s="238"/>
      <c r="CM22" s="239">
        <v>132</v>
      </c>
      <c r="CN22" s="238"/>
      <c r="CO22" s="239">
        <v>58</v>
      </c>
      <c r="CP22" s="238"/>
      <c r="CQ22" s="239">
        <v>286</v>
      </c>
      <c r="CR22" s="238"/>
      <c r="CS22" s="239">
        <v>111</v>
      </c>
      <c r="CT22" s="238"/>
      <c r="CU22" s="239">
        <v>248</v>
      </c>
      <c r="CV22" s="238"/>
      <c r="CW22" s="239">
        <v>167</v>
      </c>
      <c r="CX22" s="238"/>
      <c r="CY22" s="239">
        <v>138</v>
      </c>
      <c r="CZ22" s="238"/>
      <c r="DA22" s="239">
        <v>68</v>
      </c>
      <c r="DB22" s="239">
        <v>77</v>
      </c>
      <c r="DC22" s="239">
        <v>372</v>
      </c>
      <c r="DD22" s="238"/>
      <c r="DE22" s="239">
        <v>196</v>
      </c>
      <c r="DF22" s="238"/>
      <c r="DG22" s="239">
        <v>37</v>
      </c>
      <c r="DH22" s="239">
        <v>167</v>
      </c>
      <c r="DI22" s="239">
        <v>469</v>
      </c>
      <c r="DJ22" s="238"/>
      <c r="DK22" s="239">
        <v>576</v>
      </c>
      <c r="DL22" s="239">
        <v>94</v>
      </c>
      <c r="DM22" s="239">
        <v>199</v>
      </c>
      <c r="DN22" s="238"/>
      <c r="DO22" s="239">
        <v>924</v>
      </c>
      <c r="DP22" s="238"/>
      <c r="DQ22" s="239">
        <v>312</v>
      </c>
      <c r="DR22" s="238"/>
      <c r="DS22" s="239">
        <v>202</v>
      </c>
      <c r="DT22" s="238"/>
      <c r="DU22" s="239">
        <v>59</v>
      </c>
      <c r="DV22" s="238"/>
      <c r="DW22" s="239">
        <v>246</v>
      </c>
      <c r="DX22" s="239">
        <v>19</v>
      </c>
      <c r="DY22" s="239">
        <v>574</v>
      </c>
      <c r="DZ22" s="238"/>
      <c r="EA22" s="239">
        <v>68</v>
      </c>
      <c r="EB22" s="238"/>
      <c r="EC22" s="239">
        <v>87</v>
      </c>
      <c r="ED22" s="239">
        <v>81</v>
      </c>
      <c r="EE22" s="239">
        <v>555</v>
      </c>
      <c r="EF22" s="239">
        <v>234</v>
      </c>
      <c r="EG22" s="239">
        <v>413</v>
      </c>
      <c r="EH22" s="238"/>
      <c r="EI22" s="239">
        <v>171</v>
      </c>
      <c r="EJ22" s="238"/>
      <c r="EK22" s="239">
        <v>201</v>
      </c>
      <c r="EL22" s="238"/>
      <c r="EM22" s="239">
        <v>100</v>
      </c>
      <c r="EN22" s="239">
        <v>97</v>
      </c>
      <c r="EO22" s="239">
        <v>261</v>
      </c>
      <c r="EP22" s="239">
        <v>126</v>
      </c>
      <c r="EQ22" s="239">
        <v>351</v>
      </c>
      <c r="ER22" s="238"/>
      <c r="ES22" s="238"/>
      <c r="ET22" s="238"/>
      <c r="EU22" s="239">
        <v>129</v>
      </c>
      <c r="EV22" s="238"/>
      <c r="EW22" s="239">
        <v>71</v>
      </c>
      <c r="EX22" s="238"/>
      <c r="EY22" s="238"/>
      <c r="EZ22" s="238"/>
      <c r="FA22" s="238"/>
      <c r="FB22" s="238"/>
      <c r="FC22" s="238"/>
      <c r="FD22" s="238"/>
      <c r="FE22" s="238"/>
      <c r="FF22" s="238"/>
      <c r="FG22" s="238"/>
      <c r="FH22" s="238"/>
      <c r="FI22" s="239">
        <v>20</v>
      </c>
      <c r="FJ22" s="238"/>
      <c r="FK22" s="238"/>
      <c r="FL22" s="238"/>
      <c r="FM22" s="239">
        <v>27</v>
      </c>
      <c r="FN22" s="238"/>
      <c r="FO22" s="238"/>
      <c r="FP22" s="238"/>
      <c r="FQ22" s="238"/>
      <c r="FR22" s="238"/>
      <c r="FS22" s="238"/>
      <c r="FT22" s="238"/>
      <c r="FU22" s="238"/>
      <c r="FV22" s="238"/>
      <c r="FW22" s="238"/>
      <c r="FX22" s="238"/>
      <c r="FY22" s="238"/>
      <c r="FZ22" s="238"/>
      <c r="GA22" s="238"/>
      <c r="GB22" s="238"/>
      <c r="GC22" s="238"/>
      <c r="GD22" s="238"/>
      <c r="GE22" s="238"/>
      <c r="GF22" s="238"/>
      <c r="GG22" s="238"/>
      <c r="GH22" s="238"/>
      <c r="GI22" s="238"/>
      <c r="GJ22" s="238"/>
      <c r="GK22" s="238"/>
      <c r="GL22" s="238"/>
      <c r="GM22" s="238"/>
      <c r="GN22" s="238"/>
      <c r="GO22" s="238"/>
      <c r="GP22" s="238"/>
      <c r="GQ22" s="238"/>
      <c r="GR22" s="238"/>
      <c r="GS22" s="238"/>
    </row>
    <row r="23" spans="1:201" ht="11.1" customHeight="1" x14ac:dyDescent="0.2">
      <c r="A23" s="237" t="s">
        <v>210</v>
      </c>
      <c r="B23" s="239">
        <v>434</v>
      </c>
      <c r="C23" s="238"/>
      <c r="D23" s="239">
        <v>811</v>
      </c>
      <c r="E23" s="238"/>
      <c r="F23" s="239">
        <v>227</v>
      </c>
      <c r="G23" s="238"/>
      <c r="H23" s="238"/>
      <c r="I23" s="238"/>
      <c r="J23" s="238"/>
      <c r="K23" s="238"/>
      <c r="L23" s="238"/>
      <c r="M23" s="238"/>
      <c r="N23" s="239">
        <v>13</v>
      </c>
      <c r="O23" s="238"/>
      <c r="P23" s="238"/>
      <c r="Q23" s="238"/>
      <c r="R23" s="238"/>
      <c r="S23" s="238"/>
      <c r="T23" s="238"/>
      <c r="U23" s="238"/>
      <c r="V23" s="238"/>
      <c r="W23" s="238"/>
      <c r="X23" s="239">
        <v>34</v>
      </c>
      <c r="Y23" s="239">
        <v>9</v>
      </c>
      <c r="Z23" s="238"/>
      <c r="AA23" s="238"/>
      <c r="AB23" s="238"/>
      <c r="AC23" s="239">
        <v>43</v>
      </c>
      <c r="AD23" s="239">
        <v>26</v>
      </c>
      <c r="AE23" s="239">
        <v>60</v>
      </c>
      <c r="AF23" s="239">
        <v>224</v>
      </c>
      <c r="AG23" s="239">
        <v>569</v>
      </c>
      <c r="AH23" s="238"/>
      <c r="AI23" s="238"/>
      <c r="AJ23" s="238"/>
      <c r="AK23" s="238"/>
      <c r="AL23" s="239">
        <v>6</v>
      </c>
      <c r="AM23" s="239">
        <v>13</v>
      </c>
      <c r="AN23" s="238"/>
      <c r="AO23" s="238"/>
      <c r="AP23" s="239">
        <v>9</v>
      </c>
      <c r="AQ23" s="240">
        <v>1674</v>
      </c>
      <c r="AR23" s="238"/>
      <c r="AS23" s="238"/>
      <c r="AT23" s="238"/>
      <c r="AU23" s="238"/>
      <c r="AV23" s="238"/>
      <c r="AW23" s="238"/>
      <c r="AX23" s="239">
        <v>46</v>
      </c>
      <c r="AY23" s="239">
        <v>255</v>
      </c>
      <c r="AZ23" s="238"/>
      <c r="BA23" s="238"/>
      <c r="BB23" s="238"/>
      <c r="BC23" s="239">
        <v>9</v>
      </c>
      <c r="BD23" s="239">
        <v>15</v>
      </c>
      <c r="BE23" s="239">
        <v>19</v>
      </c>
      <c r="BF23" s="238"/>
      <c r="BG23" s="238"/>
      <c r="BH23" s="238"/>
      <c r="BI23" s="238"/>
      <c r="BJ23" s="238"/>
      <c r="BK23" s="238"/>
      <c r="BL23" s="238"/>
      <c r="BM23" s="238"/>
      <c r="BN23" s="238"/>
      <c r="BO23" s="238"/>
      <c r="BP23" s="238"/>
      <c r="BQ23" s="239">
        <v>63</v>
      </c>
      <c r="BR23" s="238"/>
      <c r="BS23" s="238"/>
      <c r="BT23" s="239">
        <v>41</v>
      </c>
      <c r="BU23" s="239">
        <v>280</v>
      </c>
      <c r="BV23" s="238"/>
      <c r="BW23" s="238"/>
      <c r="BX23" s="238"/>
      <c r="BY23" s="239">
        <v>20</v>
      </c>
      <c r="BZ23" s="238"/>
      <c r="CA23" s="238"/>
      <c r="CB23" s="238"/>
      <c r="CC23" s="238"/>
      <c r="CD23" s="238"/>
      <c r="CE23" s="239">
        <v>110</v>
      </c>
      <c r="CF23" s="238"/>
      <c r="CG23" s="239">
        <v>61</v>
      </c>
      <c r="CH23" s="238"/>
      <c r="CI23" s="239">
        <v>69</v>
      </c>
      <c r="CJ23" s="238"/>
      <c r="CK23" s="239">
        <v>47</v>
      </c>
      <c r="CL23" s="238"/>
      <c r="CM23" s="239">
        <v>49</v>
      </c>
      <c r="CN23" s="238"/>
      <c r="CO23" s="239">
        <v>42</v>
      </c>
      <c r="CP23" s="238"/>
      <c r="CQ23" s="239">
        <v>131</v>
      </c>
      <c r="CR23" s="238"/>
      <c r="CS23" s="239">
        <v>94</v>
      </c>
      <c r="CT23" s="238"/>
      <c r="CU23" s="239">
        <v>70</v>
      </c>
      <c r="CV23" s="238"/>
      <c r="CW23" s="239">
        <v>73</v>
      </c>
      <c r="CX23" s="238"/>
      <c r="CY23" s="239">
        <v>113</v>
      </c>
      <c r="CZ23" s="238"/>
      <c r="DA23" s="239">
        <v>35</v>
      </c>
      <c r="DB23" s="238"/>
      <c r="DC23" s="239">
        <v>166</v>
      </c>
      <c r="DD23" s="238"/>
      <c r="DE23" s="239">
        <v>81</v>
      </c>
      <c r="DF23" s="238"/>
      <c r="DG23" s="239">
        <v>53</v>
      </c>
      <c r="DH23" s="238"/>
      <c r="DI23" s="239">
        <v>172</v>
      </c>
      <c r="DJ23" s="238"/>
      <c r="DK23" s="239">
        <v>96</v>
      </c>
      <c r="DL23" s="238"/>
      <c r="DM23" s="239">
        <v>75</v>
      </c>
      <c r="DN23" s="238"/>
      <c r="DO23" s="239">
        <v>446</v>
      </c>
      <c r="DP23" s="238"/>
      <c r="DQ23" s="239">
        <v>118</v>
      </c>
      <c r="DR23" s="238"/>
      <c r="DS23" s="239">
        <v>107</v>
      </c>
      <c r="DT23" s="238"/>
      <c r="DU23" s="239">
        <v>28</v>
      </c>
      <c r="DV23" s="238"/>
      <c r="DW23" s="239">
        <v>92</v>
      </c>
      <c r="DX23" s="239"/>
      <c r="DY23" s="239">
        <v>219</v>
      </c>
      <c r="DZ23" s="238"/>
      <c r="EA23" s="239">
        <v>42</v>
      </c>
      <c r="EB23" s="238"/>
      <c r="EC23" s="239">
        <v>78</v>
      </c>
      <c r="ED23" s="238"/>
      <c r="EE23" s="239">
        <v>135</v>
      </c>
      <c r="EF23" s="238"/>
      <c r="EG23" s="239">
        <v>77</v>
      </c>
      <c r="EH23" s="238"/>
      <c r="EI23" s="239">
        <v>126</v>
      </c>
      <c r="EJ23" s="238"/>
      <c r="EK23" s="239">
        <v>108</v>
      </c>
      <c r="EL23" s="238"/>
      <c r="EM23" s="239">
        <v>82</v>
      </c>
      <c r="EN23" s="239"/>
      <c r="EO23" s="239">
        <v>24</v>
      </c>
      <c r="EP23" s="238"/>
      <c r="EQ23" s="239">
        <v>75</v>
      </c>
      <c r="ER23" s="238"/>
      <c r="ES23" s="238"/>
      <c r="ET23" s="238"/>
      <c r="EU23" s="239">
        <v>97</v>
      </c>
      <c r="EV23" s="238"/>
      <c r="EW23" s="239">
        <v>29</v>
      </c>
      <c r="EX23" s="238"/>
      <c r="EY23" s="238"/>
      <c r="EZ23" s="238"/>
      <c r="FA23" s="238"/>
      <c r="FB23" s="238"/>
      <c r="FC23" s="238"/>
      <c r="FD23" s="238"/>
      <c r="FE23" s="238"/>
      <c r="FF23" s="238"/>
      <c r="FG23" s="238"/>
      <c r="FH23" s="238"/>
      <c r="FI23" s="238"/>
      <c r="FJ23" s="238"/>
      <c r="FK23" s="238"/>
      <c r="FL23" s="238"/>
      <c r="FM23" s="239">
        <v>12</v>
      </c>
      <c r="FN23" s="238"/>
      <c r="FO23" s="238"/>
      <c r="FP23" s="238"/>
      <c r="FQ23" s="238"/>
      <c r="FR23" s="238"/>
      <c r="FS23" s="238"/>
      <c r="FT23" s="238"/>
      <c r="FU23" s="238"/>
      <c r="FV23" s="238"/>
      <c r="FW23" s="238"/>
      <c r="FX23" s="238"/>
      <c r="FY23" s="238"/>
      <c r="FZ23" s="238"/>
      <c r="GA23" s="238"/>
      <c r="GB23" s="238"/>
      <c r="GC23" s="238"/>
      <c r="GD23" s="238"/>
      <c r="GE23" s="238"/>
      <c r="GF23" s="238"/>
      <c r="GG23" s="238"/>
      <c r="GH23" s="238"/>
      <c r="GI23" s="238"/>
      <c r="GJ23" s="238"/>
      <c r="GK23" s="238"/>
      <c r="GL23" s="238"/>
      <c r="GM23" s="238"/>
      <c r="GN23" s="238"/>
      <c r="GO23" s="238"/>
      <c r="GP23" s="238"/>
      <c r="GQ23" s="238"/>
      <c r="GR23" s="238"/>
      <c r="GS23" s="238"/>
    </row>
    <row r="24" spans="1:201" ht="11.1" customHeight="1" x14ac:dyDescent="0.2">
      <c r="A24" s="237" t="s">
        <v>212</v>
      </c>
      <c r="B24" s="238"/>
      <c r="C24" s="238"/>
      <c r="D24" s="239">
        <v>504</v>
      </c>
      <c r="E24" s="238"/>
      <c r="F24" s="239">
        <v>3</v>
      </c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9">
        <v>2</v>
      </c>
      <c r="Z24" s="238"/>
      <c r="AA24" s="239">
        <v>14</v>
      </c>
      <c r="AB24" s="238"/>
      <c r="AC24" s="238"/>
      <c r="AD24" s="238"/>
      <c r="AE24" s="238"/>
      <c r="AF24" s="239">
        <v>7</v>
      </c>
      <c r="AG24" s="239">
        <v>5</v>
      </c>
      <c r="AH24" s="238"/>
      <c r="AI24" s="238"/>
      <c r="AJ24" s="238"/>
      <c r="AK24" s="238"/>
      <c r="AL24" s="238"/>
      <c r="AM24" s="239">
        <v>3</v>
      </c>
      <c r="AN24" s="239">
        <v>44</v>
      </c>
      <c r="AO24" s="239">
        <v>813</v>
      </c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9">
        <v>103</v>
      </c>
      <c r="BA24" s="239">
        <v>536</v>
      </c>
      <c r="BB24" s="238"/>
      <c r="BC24" s="238"/>
      <c r="BD24" s="238"/>
      <c r="BE24" s="239">
        <v>2</v>
      </c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9">
        <v>10</v>
      </c>
      <c r="BR24" s="239">
        <v>3</v>
      </c>
      <c r="BS24" s="239">
        <v>14</v>
      </c>
      <c r="BT24" s="238"/>
      <c r="BU24" s="238"/>
      <c r="BV24" s="238"/>
      <c r="BW24" s="238"/>
      <c r="BX24" s="238"/>
      <c r="BY24" s="239">
        <v>26</v>
      </c>
      <c r="BZ24" s="238"/>
      <c r="CA24" s="238"/>
      <c r="CB24" s="238"/>
      <c r="CC24" s="238"/>
      <c r="CD24" s="238"/>
      <c r="CE24" s="239">
        <v>9</v>
      </c>
      <c r="CF24" s="238"/>
      <c r="CG24" s="239">
        <v>5</v>
      </c>
      <c r="CH24" s="238"/>
      <c r="CI24" s="239">
        <v>3</v>
      </c>
      <c r="CJ24" s="238"/>
      <c r="CK24" s="238"/>
      <c r="CL24" s="238"/>
      <c r="CM24" s="238"/>
      <c r="CN24" s="238"/>
      <c r="CO24" s="238"/>
      <c r="CP24" s="238"/>
      <c r="CQ24" s="239">
        <v>32</v>
      </c>
      <c r="CR24" s="238"/>
      <c r="CS24" s="238"/>
      <c r="CT24" s="238"/>
      <c r="CU24" s="239">
        <v>5</v>
      </c>
      <c r="CV24" s="238"/>
      <c r="CW24" s="239">
        <v>13</v>
      </c>
      <c r="CX24" s="238"/>
      <c r="CY24" s="239">
        <v>4</v>
      </c>
      <c r="CZ24" s="238"/>
      <c r="DA24" s="239">
        <v>41</v>
      </c>
      <c r="DB24" s="238"/>
      <c r="DC24" s="239">
        <v>6</v>
      </c>
      <c r="DD24" s="238"/>
      <c r="DE24" s="238"/>
      <c r="DF24" s="238"/>
      <c r="DG24" s="238"/>
      <c r="DH24" s="238"/>
      <c r="DI24" s="238"/>
      <c r="DJ24" s="238"/>
      <c r="DK24" s="239">
        <v>3</v>
      </c>
      <c r="DL24" s="238"/>
      <c r="DM24" s="238"/>
      <c r="DN24" s="238"/>
      <c r="DO24" s="238"/>
      <c r="DP24" s="238"/>
      <c r="DQ24" s="239">
        <v>12</v>
      </c>
      <c r="DR24" s="238"/>
      <c r="DS24" s="239">
        <v>9</v>
      </c>
      <c r="DT24" s="238"/>
      <c r="DU24" s="238"/>
      <c r="DV24" s="238"/>
      <c r="DW24" s="238"/>
      <c r="DX24" s="238"/>
      <c r="DY24" s="239">
        <v>9</v>
      </c>
      <c r="DZ24" s="238"/>
      <c r="EA24" s="238"/>
      <c r="EB24" s="238"/>
      <c r="EC24" s="239">
        <v>3</v>
      </c>
      <c r="ED24" s="238"/>
      <c r="EE24" s="239">
        <v>16</v>
      </c>
      <c r="EF24" s="238"/>
      <c r="EG24" s="239">
        <v>14</v>
      </c>
      <c r="EH24" s="238"/>
      <c r="EI24" s="238"/>
      <c r="EJ24" s="238"/>
      <c r="EK24" s="239">
        <v>3</v>
      </c>
      <c r="EL24" s="238"/>
      <c r="EM24" s="239">
        <v>6</v>
      </c>
      <c r="EN24" s="238"/>
      <c r="EO24" s="239">
        <v>14</v>
      </c>
      <c r="EP24" s="238"/>
      <c r="EQ24" s="239">
        <v>81</v>
      </c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</row>
    <row r="25" spans="1:201" ht="11.1" customHeight="1" x14ac:dyDescent="0.2">
      <c r="A25" s="237" t="s">
        <v>383</v>
      </c>
      <c r="B25" s="239">
        <v>333</v>
      </c>
      <c r="C25" s="238"/>
      <c r="D25" s="238"/>
      <c r="E25" s="238"/>
      <c r="F25" s="239">
        <v>117</v>
      </c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9">
        <v>375</v>
      </c>
      <c r="Y25" s="239">
        <v>58</v>
      </c>
      <c r="Z25" s="238"/>
      <c r="AA25" s="238"/>
      <c r="AB25" s="238"/>
      <c r="AC25" s="238"/>
      <c r="AD25" s="238"/>
      <c r="AE25" s="238"/>
      <c r="AF25" s="238"/>
      <c r="AG25" s="238"/>
      <c r="AH25" s="239">
        <v>27</v>
      </c>
      <c r="AI25" s="239">
        <v>12</v>
      </c>
      <c r="AJ25" s="238"/>
      <c r="AK25" s="238"/>
      <c r="AL25" s="238"/>
      <c r="AM25" s="238"/>
      <c r="AN25" s="238"/>
      <c r="AO25" s="238"/>
      <c r="AP25" s="238"/>
      <c r="AQ25" s="239">
        <v>3</v>
      </c>
      <c r="AR25" s="238"/>
      <c r="AS25" s="238"/>
      <c r="AT25" s="238"/>
      <c r="AU25" s="238"/>
      <c r="AV25" s="238"/>
      <c r="AW25" s="238"/>
      <c r="AX25" s="238"/>
      <c r="AY25" s="239">
        <v>3</v>
      </c>
      <c r="AZ25" s="238"/>
      <c r="BA25" s="238"/>
      <c r="BB25" s="238"/>
      <c r="BC25" s="238"/>
      <c r="BD25" s="239">
        <v>2</v>
      </c>
      <c r="BE25" s="239">
        <v>4</v>
      </c>
      <c r="BF25" s="238"/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9">
        <v>2</v>
      </c>
      <c r="BR25" s="238"/>
      <c r="BS25" s="238"/>
      <c r="BT25" s="238"/>
      <c r="BU25" s="239">
        <v>3</v>
      </c>
      <c r="BV25" s="238"/>
      <c r="BW25" s="238"/>
      <c r="BX25" s="238"/>
      <c r="BY25" s="238"/>
      <c r="BZ25" s="239">
        <v>11</v>
      </c>
      <c r="CA25" s="238"/>
      <c r="CB25" s="238"/>
      <c r="CC25" s="238"/>
      <c r="CD25" s="238"/>
      <c r="CE25" s="238"/>
      <c r="CF25" s="238"/>
      <c r="CG25" s="239">
        <v>3</v>
      </c>
      <c r="CH25" s="238"/>
      <c r="CI25" s="238"/>
      <c r="CJ25" s="238"/>
      <c r="CK25" s="239">
        <v>3</v>
      </c>
      <c r="CL25" s="238"/>
      <c r="CM25" s="238"/>
      <c r="CN25" s="238"/>
      <c r="CO25" s="238"/>
      <c r="CP25" s="238"/>
      <c r="CQ25" s="239">
        <v>5</v>
      </c>
      <c r="CR25" s="238"/>
      <c r="CS25" s="239">
        <v>3</v>
      </c>
      <c r="CT25" s="238"/>
      <c r="CU25" s="238"/>
      <c r="CV25" s="238"/>
      <c r="CW25" s="238"/>
      <c r="CX25" s="238"/>
      <c r="CY25" s="238"/>
      <c r="CZ25" s="238"/>
      <c r="DA25" s="238"/>
      <c r="DB25" s="238"/>
      <c r="DC25" s="239">
        <v>3</v>
      </c>
      <c r="DD25" s="238"/>
      <c r="DE25" s="239">
        <v>3</v>
      </c>
      <c r="DF25" s="238"/>
      <c r="DG25" s="238"/>
      <c r="DH25" s="238"/>
      <c r="DI25" s="238"/>
      <c r="DJ25" s="238"/>
      <c r="DK25" s="239">
        <v>9</v>
      </c>
      <c r="DL25" s="238"/>
      <c r="DM25" s="238"/>
      <c r="DN25" s="238"/>
      <c r="DO25" s="239">
        <v>10</v>
      </c>
      <c r="DP25" s="238"/>
      <c r="DQ25" s="239">
        <v>5</v>
      </c>
      <c r="DR25" s="238"/>
      <c r="DS25" s="239">
        <v>6</v>
      </c>
      <c r="DT25" s="238"/>
      <c r="DU25" s="239">
        <v>3</v>
      </c>
      <c r="DV25" s="238"/>
      <c r="DW25" s="239">
        <v>6</v>
      </c>
      <c r="DX25" s="238"/>
      <c r="DY25" s="239">
        <v>3</v>
      </c>
      <c r="DZ25" s="238"/>
      <c r="EA25" s="238"/>
      <c r="EB25" s="238"/>
      <c r="EC25" s="238"/>
      <c r="ED25" s="238"/>
      <c r="EE25" s="238"/>
      <c r="EF25" s="238"/>
      <c r="EG25" s="239">
        <v>2</v>
      </c>
      <c r="EH25" s="238"/>
      <c r="EI25" s="238"/>
      <c r="EJ25" s="238"/>
      <c r="EK25" s="238"/>
      <c r="EL25" s="238"/>
      <c r="EM25" s="239">
        <v>6</v>
      </c>
      <c r="EN25" s="238"/>
      <c r="EO25" s="238"/>
      <c r="EP25" s="238"/>
      <c r="EQ25" s="239">
        <v>16</v>
      </c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</row>
    <row r="26" spans="1:201" ht="11.1" customHeight="1" x14ac:dyDescent="0.2">
      <c r="A26" s="237" t="s">
        <v>384</v>
      </c>
      <c r="B26" s="239">
        <v>426</v>
      </c>
      <c r="C26" s="238"/>
      <c r="D26" s="239">
        <v>167</v>
      </c>
      <c r="E26" s="238"/>
      <c r="F26" s="239">
        <v>6</v>
      </c>
      <c r="G26" s="238"/>
      <c r="H26" s="238"/>
      <c r="I26" s="238"/>
      <c r="J26" s="238"/>
      <c r="K26" s="238"/>
      <c r="L26" s="238"/>
      <c r="M26" s="238"/>
      <c r="N26" s="240">
        <v>6018</v>
      </c>
      <c r="O26" s="238"/>
      <c r="P26" s="240">
        <v>2952</v>
      </c>
      <c r="Q26" s="238"/>
      <c r="R26" s="238"/>
      <c r="S26" s="238"/>
      <c r="T26" s="238"/>
      <c r="U26" s="238"/>
      <c r="V26" s="238"/>
      <c r="W26" s="238"/>
      <c r="X26" s="239">
        <v>71</v>
      </c>
      <c r="Y26" s="239">
        <v>222</v>
      </c>
      <c r="Z26" s="238"/>
      <c r="AA26" s="239">
        <v>9</v>
      </c>
      <c r="AB26" s="238"/>
      <c r="AC26" s="238"/>
      <c r="AD26" s="238"/>
      <c r="AE26" s="238"/>
      <c r="AF26" s="239">
        <v>10</v>
      </c>
      <c r="AG26" s="238"/>
      <c r="AH26" s="238"/>
      <c r="AI26" s="238"/>
      <c r="AJ26" s="238"/>
      <c r="AK26" s="239">
        <v>3</v>
      </c>
      <c r="AL26" s="238"/>
      <c r="AM26" s="238"/>
      <c r="AN26" s="238"/>
      <c r="AO26" s="239">
        <v>3</v>
      </c>
      <c r="AP26" s="239">
        <v>4</v>
      </c>
      <c r="AQ26" s="239">
        <v>163</v>
      </c>
      <c r="AR26" s="238"/>
      <c r="AS26" s="238"/>
      <c r="AT26" s="238"/>
      <c r="AU26" s="238"/>
      <c r="AV26" s="238"/>
      <c r="AW26" s="238"/>
      <c r="AX26" s="239">
        <v>6</v>
      </c>
      <c r="AY26" s="239">
        <v>119</v>
      </c>
      <c r="AZ26" s="238"/>
      <c r="BA26" s="239">
        <v>3</v>
      </c>
      <c r="BB26" s="239">
        <v>178</v>
      </c>
      <c r="BC26" s="239">
        <v>12</v>
      </c>
      <c r="BD26" s="238"/>
      <c r="BE26" s="239">
        <v>4</v>
      </c>
      <c r="BF26" s="238"/>
      <c r="BG26" s="239">
        <v>26</v>
      </c>
      <c r="BH26" s="238"/>
      <c r="BI26" s="238"/>
      <c r="BJ26" s="238"/>
      <c r="BK26" s="238"/>
      <c r="BL26" s="238"/>
      <c r="BM26" s="239">
        <v>5</v>
      </c>
      <c r="BN26" s="238"/>
      <c r="BO26" s="238"/>
      <c r="BP26" s="238"/>
      <c r="BQ26" s="239">
        <v>48</v>
      </c>
      <c r="BR26" s="239">
        <v>86</v>
      </c>
      <c r="BS26" s="239">
        <v>129</v>
      </c>
      <c r="BT26" s="239">
        <v>3</v>
      </c>
      <c r="BU26" s="239">
        <v>12</v>
      </c>
      <c r="BV26" s="238"/>
      <c r="BW26" s="238"/>
      <c r="BX26" s="239">
        <v>51</v>
      </c>
      <c r="BY26" s="239">
        <v>255</v>
      </c>
      <c r="BZ26" s="238"/>
      <c r="CA26" s="239">
        <v>1</v>
      </c>
      <c r="CB26" s="238"/>
      <c r="CC26" s="239">
        <v>1</v>
      </c>
      <c r="CD26" s="238"/>
      <c r="CE26" s="239">
        <v>6</v>
      </c>
      <c r="CF26" s="238"/>
      <c r="CG26" s="239">
        <v>34</v>
      </c>
      <c r="CH26" s="238"/>
      <c r="CI26" s="239">
        <v>36</v>
      </c>
      <c r="CJ26" s="238"/>
      <c r="CK26" s="239">
        <v>14</v>
      </c>
      <c r="CL26" s="238"/>
      <c r="CM26" s="238"/>
      <c r="CN26" s="238"/>
      <c r="CO26" s="239">
        <v>5</v>
      </c>
      <c r="CP26" s="238"/>
      <c r="CQ26" s="239">
        <v>67</v>
      </c>
      <c r="CR26" s="238"/>
      <c r="CS26" s="239">
        <v>3</v>
      </c>
      <c r="CT26" s="238"/>
      <c r="CU26" s="239">
        <v>18</v>
      </c>
      <c r="CV26" s="238"/>
      <c r="CW26" s="239">
        <v>9</v>
      </c>
      <c r="CX26" s="238"/>
      <c r="CY26" s="239">
        <v>11</v>
      </c>
      <c r="CZ26" s="238"/>
      <c r="DA26" s="239">
        <v>3</v>
      </c>
      <c r="DB26" s="238"/>
      <c r="DC26" s="239">
        <v>95</v>
      </c>
      <c r="DD26" s="238"/>
      <c r="DE26" s="239">
        <v>3</v>
      </c>
      <c r="DF26" s="238"/>
      <c r="DG26" s="239">
        <v>13</v>
      </c>
      <c r="DH26" s="238"/>
      <c r="DI26" s="239">
        <v>34</v>
      </c>
      <c r="DJ26" s="238"/>
      <c r="DK26" s="239">
        <v>26</v>
      </c>
      <c r="DL26" s="238"/>
      <c r="DM26" s="239">
        <v>19</v>
      </c>
      <c r="DN26" s="239">
        <v>490</v>
      </c>
      <c r="DO26" s="239">
        <v>59</v>
      </c>
      <c r="DP26" s="238"/>
      <c r="DQ26" s="239">
        <v>14</v>
      </c>
      <c r="DR26" s="238"/>
      <c r="DS26" s="239">
        <v>6</v>
      </c>
      <c r="DT26" s="238"/>
      <c r="DU26" s="239">
        <v>20</v>
      </c>
      <c r="DV26" s="238"/>
      <c r="DW26" s="239">
        <v>32</v>
      </c>
      <c r="DX26" s="238"/>
      <c r="DY26" s="239">
        <v>16</v>
      </c>
      <c r="DZ26" s="238"/>
      <c r="EA26" s="239">
        <v>25</v>
      </c>
      <c r="EB26" s="238"/>
      <c r="EC26" s="239">
        <v>6</v>
      </c>
      <c r="ED26" s="238"/>
      <c r="EE26" s="239">
        <v>21</v>
      </c>
      <c r="EF26" s="238"/>
      <c r="EG26" s="239">
        <v>50</v>
      </c>
      <c r="EH26" s="238"/>
      <c r="EI26" s="239">
        <v>30</v>
      </c>
      <c r="EJ26" s="238"/>
      <c r="EK26" s="239">
        <v>3</v>
      </c>
      <c r="EL26" s="238"/>
      <c r="EM26" s="238"/>
      <c r="EN26" s="238"/>
      <c r="EO26" s="239">
        <v>24</v>
      </c>
      <c r="EP26" s="238"/>
      <c r="EQ26" s="239">
        <v>34</v>
      </c>
      <c r="ER26" s="238"/>
      <c r="ES26" s="238"/>
      <c r="ET26" s="239">
        <v>16</v>
      </c>
      <c r="EU26" s="239">
        <v>37</v>
      </c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</row>
    <row r="27" spans="1:201" ht="11.1" customHeight="1" x14ac:dyDescent="0.2">
      <c r="A27" s="237" t="s">
        <v>385</v>
      </c>
      <c r="B27" s="239">
        <v>937</v>
      </c>
      <c r="C27" s="238"/>
      <c r="D27" s="239">
        <v>6</v>
      </c>
      <c r="E27" s="238"/>
      <c r="F27" s="239">
        <v>839</v>
      </c>
      <c r="G27" s="239">
        <v>25</v>
      </c>
      <c r="H27" s="238"/>
      <c r="I27" s="238"/>
      <c r="J27" s="238"/>
      <c r="K27" s="238"/>
      <c r="L27" s="238"/>
      <c r="M27" s="238"/>
      <c r="N27" s="239">
        <v>29</v>
      </c>
      <c r="O27" s="238"/>
      <c r="P27" s="239">
        <v>3</v>
      </c>
      <c r="Q27" s="238"/>
      <c r="R27" s="238"/>
      <c r="S27" s="238"/>
      <c r="T27" s="238"/>
      <c r="U27" s="238"/>
      <c r="V27" s="238"/>
      <c r="W27" s="238"/>
      <c r="X27" s="239">
        <v>135</v>
      </c>
      <c r="Y27" s="240">
        <v>1295</v>
      </c>
      <c r="Z27" s="238"/>
      <c r="AA27" s="238"/>
      <c r="AB27" s="238"/>
      <c r="AC27" s="238"/>
      <c r="AD27" s="238"/>
      <c r="AE27" s="238"/>
      <c r="AF27" s="239">
        <v>20</v>
      </c>
      <c r="AG27" s="239">
        <v>207</v>
      </c>
      <c r="AH27" s="238"/>
      <c r="AI27" s="238"/>
      <c r="AJ27" s="238"/>
      <c r="AK27" s="239">
        <v>8</v>
      </c>
      <c r="AL27" s="238"/>
      <c r="AM27" s="239">
        <v>16</v>
      </c>
      <c r="AN27" s="238"/>
      <c r="AO27" s="238"/>
      <c r="AP27" s="238"/>
      <c r="AQ27" s="239">
        <v>3</v>
      </c>
      <c r="AR27" s="238"/>
      <c r="AS27" s="238"/>
      <c r="AT27" s="238"/>
      <c r="AU27" s="238"/>
      <c r="AV27" s="238"/>
      <c r="AW27" s="238"/>
      <c r="AX27" s="239">
        <v>81</v>
      </c>
      <c r="AY27" s="239">
        <v>485</v>
      </c>
      <c r="AZ27" s="238"/>
      <c r="BA27" s="238"/>
      <c r="BB27" s="238"/>
      <c r="BC27" s="238"/>
      <c r="BD27" s="239">
        <v>106</v>
      </c>
      <c r="BE27" s="239">
        <v>289</v>
      </c>
      <c r="BF27" s="238"/>
      <c r="BG27" s="238"/>
      <c r="BH27" s="238"/>
      <c r="BI27" s="238"/>
      <c r="BJ27" s="238"/>
      <c r="BK27" s="238"/>
      <c r="BL27" s="238"/>
      <c r="BM27" s="238"/>
      <c r="BN27" s="238"/>
      <c r="BO27" s="238"/>
      <c r="BP27" s="238"/>
      <c r="BQ27" s="239">
        <v>10</v>
      </c>
      <c r="BR27" s="239">
        <v>89</v>
      </c>
      <c r="BS27" s="239">
        <v>219</v>
      </c>
      <c r="BT27" s="238"/>
      <c r="BU27" s="238"/>
      <c r="BV27" s="238"/>
      <c r="BW27" s="238"/>
      <c r="BX27" s="238"/>
      <c r="BY27" s="238"/>
      <c r="BZ27" s="239">
        <v>8</v>
      </c>
      <c r="CA27" s="239">
        <v>70</v>
      </c>
      <c r="CB27" s="238"/>
      <c r="CC27" s="239">
        <v>1</v>
      </c>
      <c r="CD27" s="238"/>
      <c r="CE27" s="239">
        <v>15</v>
      </c>
      <c r="CF27" s="238"/>
      <c r="CG27" s="239">
        <v>34</v>
      </c>
      <c r="CH27" s="238"/>
      <c r="CI27" s="239">
        <v>12</v>
      </c>
      <c r="CJ27" s="238"/>
      <c r="CK27" s="239">
        <v>8</v>
      </c>
      <c r="CL27" s="238"/>
      <c r="CM27" s="238"/>
      <c r="CN27" s="238"/>
      <c r="CO27" s="239">
        <v>11</v>
      </c>
      <c r="CP27" s="238"/>
      <c r="CQ27" s="239">
        <v>134</v>
      </c>
      <c r="CR27" s="238"/>
      <c r="CS27" s="239">
        <v>3</v>
      </c>
      <c r="CT27" s="238"/>
      <c r="CU27" s="238"/>
      <c r="CV27" s="238"/>
      <c r="CW27" s="239">
        <v>9</v>
      </c>
      <c r="CX27" s="238"/>
      <c r="CY27" s="239">
        <v>36</v>
      </c>
      <c r="CZ27" s="238"/>
      <c r="DA27" s="239">
        <v>38</v>
      </c>
      <c r="DB27" s="238"/>
      <c r="DC27" s="239">
        <v>9</v>
      </c>
      <c r="DD27" s="238"/>
      <c r="DE27" s="239">
        <v>3</v>
      </c>
      <c r="DF27" s="238"/>
      <c r="DG27" s="239">
        <v>5</v>
      </c>
      <c r="DH27" s="238"/>
      <c r="DI27" s="239">
        <v>31</v>
      </c>
      <c r="DJ27" s="238"/>
      <c r="DK27" s="239">
        <v>6</v>
      </c>
      <c r="DL27" s="238"/>
      <c r="DM27" s="239">
        <v>3</v>
      </c>
      <c r="DN27" s="238"/>
      <c r="DO27" s="239">
        <v>3</v>
      </c>
      <c r="DP27" s="238"/>
      <c r="DQ27" s="239">
        <v>53</v>
      </c>
      <c r="DR27" s="238"/>
      <c r="DS27" s="239">
        <v>9</v>
      </c>
      <c r="DT27" s="238"/>
      <c r="DU27" s="238"/>
      <c r="DV27" s="238"/>
      <c r="DW27" s="239">
        <v>14</v>
      </c>
      <c r="DX27" s="238"/>
      <c r="DY27" s="239">
        <v>3</v>
      </c>
      <c r="DZ27" s="238"/>
      <c r="EA27" s="239">
        <v>3</v>
      </c>
      <c r="EB27" s="238"/>
      <c r="EC27" s="239">
        <v>6</v>
      </c>
      <c r="ED27" s="238"/>
      <c r="EE27" s="239">
        <v>21</v>
      </c>
      <c r="EF27" s="238"/>
      <c r="EG27" s="239">
        <v>60</v>
      </c>
      <c r="EH27" s="238"/>
      <c r="EI27" s="239">
        <v>30</v>
      </c>
      <c r="EJ27" s="238"/>
      <c r="EK27" s="239">
        <v>6</v>
      </c>
      <c r="EL27" s="238"/>
      <c r="EM27" s="239">
        <v>12</v>
      </c>
      <c r="EN27" s="238"/>
      <c r="EO27" s="239">
        <v>17</v>
      </c>
      <c r="EP27" s="238"/>
      <c r="EQ27" s="239">
        <v>72</v>
      </c>
      <c r="ER27" s="238"/>
      <c r="ES27" s="238"/>
      <c r="ET27" s="238"/>
      <c r="EU27" s="238"/>
      <c r="EV27" s="238"/>
      <c r="EW27" s="239">
        <v>21</v>
      </c>
      <c r="EX27" s="238"/>
      <c r="EY27" s="238"/>
      <c r="EZ27" s="238"/>
      <c r="FA27" s="238"/>
      <c r="FB27" s="238"/>
      <c r="FC27" s="238"/>
      <c r="FD27" s="238"/>
      <c r="FE27" s="238"/>
      <c r="FF27" s="238"/>
      <c r="FG27" s="238"/>
      <c r="FH27" s="238"/>
      <c r="FI27" s="238"/>
      <c r="FJ27" s="238"/>
      <c r="FK27" s="238"/>
      <c r="FL27" s="238"/>
      <c r="FM27" s="238"/>
      <c r="FN27" s="238"/>
      <c r="FO27" s="238"/>
      <c r="FP27" s="238"/>
      <c r="FQ27" s="238"/>
      <c r="FR27" s="238"/>
      <c r="FS27" s="238"/>
      <c r="FT27" s="238"/>
      <c r="FU27" s="238"/>
      <c r="FV27" s="238"/>
      <c r="FW27" s="238"/>
      <c r="FX27" s="238"/>
      <c r="FY27" s="238"/>
      <c r="FZ27" s="238"/>
      <c r="GA27" s="238"/>
      <c r="GB27" s="238"/>
      <c r="GC27" s="238"/>
      <c r="GD27" s="238"/>
      <c r="GE27" s="238"/>
      <c r="GF27" s="238"/>
      <c r="GG27" s="238"/>
      <c r="GH27" s="238"/>
      <c r="GI27" s="238"/>
      <c r="GJ27" s="238"/>
      <c r="GK27" s="238"/>
      <c r="GL27" s="238"/>
      <c r="GM27" s="238"/>
      <c r="GN27" s="238"/>
      <c r="GO27" s="238"/>
      <c r="GP27" s="238"/>
      <c r="GQ27" s="238"/>
      <c r="GR27" s="238"/>
      <c r="GS27" s="238"/>
    </row>
    <row r="28" spans="1:201" ht="11.1" customHeight="1" x14ac:dyDescent="0.2">
      <c r="A28" s="237" t="s">
        <v>386</v>
      </c>
      <c r="B28" s="240">
        <v>2890</v>
      </c>
      <c r="C28" s="238"/>
      <c r="D28" s="238"/>
      <c r="E28" s="238"/>
      <c r="F28" s="239">
        <v>956</v>
      </c>
      <c r="G28" s="239">
        <v>146</v>
      </c>
      <c r="H28" s="238"/>
      <c r="I28" s="238"/>
      <c r="J28" s="238"/>
      <c r="K28" s="238"/>
      <c r="L28" s="239">
        <v>600</v>
      </c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9">
        <v>20</v>
      </c>
      <c r="Y28" s="239">
        <v>682</v>
      </c>
      <c r="Z28" s="238"/>
      <c r="AA28" s="238"/>
      <c r="AB28" s="238"/>
      <c r="AC28" s="238"/>
      <c r="AD28" s="238"/>
      <c r="AE28" s="238"/>
      <c r="AF28" s="238"/>
      <c r="AG28" s="238"/>
      <c r="AH28" s="238"/>
      <c r="AI28" s="238"/>
      <c r="AJ28" s="238"/>
      <c r="AK28" s="238"/>
      <c r="AL28" s="238"/>
      <c r="AM28" s="238"/>
      <c r="AN28" s="238"/>
      <c r="AO28" s="239">
        <v>10</v>
      </c>
      <c r="AP28" s="238"/>
      <c r="AQ28" s="238"/>
      <c r="AR28" s="238"/>
      <c r="AS28" s="238"/>
      <c r="AT28" s="238"/>
      <c r="AU28" s="238"/>
      <c r="AV28" s="238"/>
      <c r="AW28" s="238"/>
      <c r="AX28" s="239">
        <v>2</v>
      </c>
      <c r="AY28" s="238"/>
      <c r="AZ28" s="238"/>
      <c r="BA28" s="238"/>
      <c r="BB28" s="238"/>
      <c r="BC28" s="238"/>
      <c r="BD28" s="238"/>
      <c r="BE28" s="238"/>
      <c r="BF28" s="238"/>
      <c r="BG28" s="240">
        <v>1107</v>
      </c>
      <c r="BH28" s="238"/>
      <c r="BI28" s="238"/>
      <c r="BJ28" s="238"/>
      <c r="BK28" s="238"/>
      <c r="BL28" s="238"/>
      <c r="BM28" s="238"/>
      <c r="BN28" s="238"/>
      <c r="BO28" s="238"/>
      <c r="BP28" s="238"/>
      <c r="BQ28" s="238"/>
      <c r="BR28" s="239">
        <v>220</v>
      </c>
      <c r="BS28" s="239">
        <v>314</v>
      </c>
      <c r="BT28" s="238"/>
      <c r="BU28" s="238"/>
      <c r="BV28" s="238"/>
      <c r="BW28" s="238"/>
      <c r="BX28" s="238"/>
      <c r="BY28" s="239">
        <v>70</v>
      </c>
      <c r="BZ28" s="238"/>
      <c r="CA28" s="238"/>
      <c r="CB28" s="238"/>
      <c r="CC28" s="238"/>
      <c r="CD28" s="238"/>
      <c r="CE28" s="238"/>
      <c r="CF28" s="238"/>
      <c r="CG28" s="238"/>
      <c r="CH28" s="238"/>
      <c r="CI28" s="238"/>
      <c r="CJ28" s="238"/>
      <c r="CK28" s="238"/>
      <c r="CL28" s="238"/>
      <c r="CM28" s="238"/>
      <c r="CN28" s="238"/>
      <c r="CO28" s="238"/>
      <c r="CP28" s="238"/>
      <c r="CQ28" s="239">
        <v>276</v>
      </c>
      <c r="CR28" s="238"/>
      <c r="CS28" s="238"/>
      <c r="CT28" s="238"/>
      <c r="CU28" s="238"/>
      <c r="CV28" s="238"/>
      <c r="CW28" s="238"/>
      <c r="CX28" s="238"/>
      <c r="CY28" s="238"/>
      <c r="CZ28" s="238"/>
      <c r="DA28" s="238"/>
      <c r="DB28" s="238"/>
      <c r="DC28" s="239">
        <v>597</v>
      </c>
      <c r="DD28" s="238"/>
      <c r="DE28" s="238"/>
      <c r="DF28" s="238"/>
      <c r="DG28" s="238"/>
      <c r="DH28" s="238"/>
      <c r="DI28" s="239">
        <v>3</v>
      </c>
      <c r="DJ28" s="238"/>
      <c r="DK28" s="238"/>
      <c r="DL28" s="238"/>
      <c r="DM28" s="238"/>
      <c r="DN28" s="238"/>
      <c r="DO28" s="238"/>
      <c r="DP28" s="238"/>
      <c r="DQ28" s="239">
        <v>2</v>
      </c>
      <c r="DR28" s="238"/>
      <c r="DS28" s="238"/>
      <c r="DT28" s="238"/>
      <c r="DU28" s="238"/>
      <c r="DV28" s="238"/>
      <c r="DW28" s="238"/>
      <c r="DX28" s="238"/>
      <c r="DY28" s="238"/>
      <c r="DZ28" s="238"/>
      <c r="EA28" s="238"/>
      <c r="EB28" s="238"/>
      <c r="EC28" s="238"/>
      <c r="ED28" s="238"/>
      <c r="EE28" s="239">
        <v>3</v>
      </c>
      <c r="EF28" s="238"/>
      <c r="EG28" s="239">
        <v>2</v>
      </c>
      <c r="EH28" s="238"/>
      <c r="EI28" s="238"/>
      <c r="EJ28" s="238"/>
      <c r="EK28" s="238"/>
      <c r="EL28" s="238"/>
      <c r="EM28" s="238"/>
      <c r="EN28" s="238"/>
      <c r="EO28" s="238"/>
      <c r="EP28" s="238"/>
      <c r="EQ28" s="238"/>
      <c r="ER28" s="238"/>
      <c r="ES28" s="238"/>
      <c r="ET28" s="238"/>
      <c r="EU28" s="239">
        <v>90</v>
      </c>
      <c r="EV28" s="238"/>
      <c r="EW28" s="238"/>
      <c r="EX28" s="238"/>
      <c r="EY28" s="238"/>
      <c r="EZ28" s="238"/>
      <c r="FA28" s="238"/>
      <c r="FB28" s="238"/>
      <c r="FC28" s="238"/>
      <c r="FD28" s="238"/>
      <c r="FE28" s="238"/>
      <c r="FF28" s="238"/>
      <c r="FG28" s="238"/>
      <c r="FH28" s="238"/>
      <c r="FI28" s="238"/>
      <c r="FJ28" s="238"/>
      <c r="FK28" s="238"/>
      <c r="FL28" s="238"/>
      <c r="FM28" s="238"/>
      <c r="FN28" s="238"/>
      <c r="FO28" s="238"/>
      <c r="FP28" s="238"/>
      <c r="FQ28" s="238"/>
      <c r="FR28" s="238"/>
      <c r="FS28" s="238"/>
      <c r="FT28" s="238"/>
      <c r="FU28" s="238"/>
      <c r="FV28" s="238"/>
      <c r="FW28" s="238"/>
      <c r="FX28" s="238"/>
      <c r="FY28" s="238"/>
      <c r="FZ28" s="238"/>
      <c r="GA28" s="238"/>
      <c r="GB28" s="238"/>
      <c r="GC28" s="238"/>
      <c r="GD28" s="238"/>
      <c r="GE28" s="238"/>
      <c r="GF28" s="238"/>
      <c r="GG28" s="238"/>
      <c r="GH28" s="238"/>
      <c r="GI28" s="238"/>
      <c r="GJ28" s="238"/>
      <c r="GK28" s="238"/>
      <c r="GL28" s="238"/>
      <c r="GM28" s="238"/>
      <c r="GN28" s="238"/>
      <c r="GO28" s="238"/>
      <c r="GP28" s="238"/>
      <c r="GQ28" s="238"/>
      <c r="GR28" s="238"/>
      <c r="GS28" s="238"/>
    </row>
    <row r="29" spans="1:201" ht="11.1" customHeight="1" x14ac:dyDescent="0.2">
      <c r="A29" s="237" t="s">
        <v>387</v>
      </c>
      <c r="B29" s="238"/>
      <c r="C29" s="238"/>
      <c r="D29" s="239">
        <v>3</v>
      </c>
      <c r="E29" s="238"/>
      <c r="F29" s="239">
        <v>284</v>
      </c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9">
        <v>6</v>
      </c>
      <c r="Y29" s="239">
        <v>53</v>
      </c>
      <c r="Z29" s="238"/>
      <c r="AA29" s="238"/>
      <c r="AB29" s="238"/>
      <c r="AC29" s="238"/>
      <c r="AD29" s="238"/>
      <c r="AE29" s="238"/>
      <c r="AF29" s="239">
        <v>130</v>
      </c>
      <c r="AG29" s="239">
        <v>406</v>
      </c>
      <c r="AH29" s="238"/>
      <c r="AI29" s="239">
        <v>54</v>
      </c>
      <c r="AJ29" s="239">
        <v>3</v>
      </c>
      <c r="AK29" s="239">
        <v>3</v>
      </c>
      <c r="AL29" s="239">
        <v>6</v>
      </c>
      <c r="AM29" s="238"/>
      <c r="AN29" s="238"/>
      <c r="AO29" s="238"/>
      <c r="AP29" s="238"/>
      <c r="AQ29" s="239">
        <v>44</v>
      </c>
      <c r="AR29" s="238"/>
      <c r="AS29" s="238"/>
      <c r="AT29" s="238"/>
      <c r="AU29" s="238"/>
      <c r="AV29" s="238"/>
      <c r="AW29" s="238"/>
      <c r="AX29" s="238"/>
      <c r="AY29" s="239">
        <v>16</v>
      </c>
      <c r="AZ29" s="238"/>
      <c r="BA29" s="238"/>
      <c r="BB29" s="238"/>
      <c r="BC29" s="238"/>
      <c r="BD29" s="239">
        <v>43</v>
      </c>
      <c r="BE29" s="239">
        <v>183</v>
      </c>
      <c r="BF29" s="238"/>
      <c r="BG29" s="238"/>
      <c r="BH29" s="238"/>
      <c r="BI29" s="238"/>
      <c r="BJ29" s="238"/>
      <c r="BK29" s="238"/>
      <c r="BL29" s="238"/>
      <c r="BM29" s="239">
        <v>7</v>
      </c>
      <c r="BN29" s="238"/>
      <c r="BO29" s="238"/>
      <c r="BP29" s="238"/>
      <c r="BQ29" s="239">
        <v>2</v>
      </c>
      <c r="BR29" s="239">
        <v>9</v>
      </c>
      <c r="BS29" s="239">
        <v>25</v>
      </c>
      <c r="BT29" s="238"/>
      <c r="BU29" s="238"/>
      <c r="BV29" s="238"/>
      <c r="BW29" s="238"/>
      <c r="BX29" s="238"/>
      <c r="BY29" s="238"/>
      <c r="BZ29" s="239">
        <v>1</v>
      </c>
      <c r="CA29" s="239">
        <v>18</v>
      </c>
      <c r="CB29" s="238"/>
      <c r="CC29" s="239">
        <v>1</v>
      </c>
      <c r="CD29" s="238"/>
      <c r="CE29" s="239">
        <v>21</v>
      </c>
      <c r="CF29" s="238"/>
      <c r="CG29" s="239">
        <v>13</v>
      </c>
      <c r="CH29" s="238"/>
      <c r="CI29" s="239">
        <v>33</v>
      </c>
      <c r="CJ29" s="238"/>
      <c r="CK29" s="239">
        <v>8</v>
      </c>
      <c r="CL29" s="238"/>
      <c r="CM29" s="239">
        <v>3</v>
      </c>
      <c r="CN29" s="238"/>
      <c r="CO29" s="239">
        <v>21</v>
      </c>
      <c r="CP29" s="238"/>
      <c r="CQ29" s="239">
        <v>13</v>
      </c>
      <c r="CR29" s="238"/>
      <c r="CS29" s="239">
        <v>17</v>
      </c>
      <c r="CT29" s="238"/>
      <c r="CU29" s="239">
        <v>8</v>
      </c>
      <c r="CV29" s="238"/>
      <c r="CW29" s="239">
        <v>69</v>
      </c>
      <c r="CX29" s="238"/>
      <c r="CY29" s="239">
        <v>7</v>
      </c>
      <c r="CZ29" s="238"/>
      <c r="DA29" s="239">
        <v>33</v>
      </c>
      <c r="DB29" s="238"/>
      <c r="DC29" s="239">
        <v>49</v>
      </c>
      <c r="DD29" s="238"/>
      <c r="DE29" s="239">
        <v>6</v>
      </c>
      <c r="DF29" s="238"/>
      <c r="DG29" s="239">
        <v>3</v>
      </c>
      <c r="DH29" s="238"/>
      <c r="DI29" s="239">
        <v>34</v>
      </c>
      <c r="DJ29" s="238"/>
      <c r="DK29" s="239">
        <v>81</v>
      </c>
      <c r="DL29" s="238"/>
      <c r="DM29" s="239">
        <v>40</v>
      </c>
      <c r="DN29" s="238"/>
      <c r="DO29" s="239">
        <v>35</v>
      </c>
      <c r="DP29" s="238"/>
      <c r="DQ29" s="239">
        <v>26</v>
      </c>
      <c r="DR29" s="238"/>
      <c r="DS29" s="239">
        <v>15</v>
      </c>
      <c r="DT29" s="238"/>
      <c r="DU29" s="239">
        <v>31</v>
      </c>
      <c r="DV29" s="238"/>
      <c r="DW29" s="239">
        <v>29</v>
      </c>
      <c r="DX29" s="238"/>
      <c r="DY29" s="239">
        <v>60</v>
      </c>
      <c r="DZ29" s="238"/>
      <c r="EA29" s="239">
        <v>11</v>
      </c>
      <c r="EB29" s="238"/>
      <c r="EC29" s="239">
        <v>15</v>
      </c>
      <c r="ED29" s="238"/>
      <c r="EE29" s="239">
        <v>62</v>
      </c>
      <c r="EF29" s="238"/>
      <c r="EG29" s="239">
        <v>29</v>
      </c>
      <c r="EH29" s="238"/>
      <c r="EI29" s="239">
        <v>81</v>
      </c>
      <c r="EJ29" s="238"/>
      <c r="EK29" s="239">
        <v>43</v>
      </c>
      <c r="EL29" s="238"/>
      <c r="EM29" s="239">
        <v>67</v>
      </c>
      <c r="EN29" s="238"/>
      <c r="EO29" s="239">
        <v>34</v>
      </c>
      <c r="EP29" s="238"/>
      <c r="EQ29" s="239">
        <v>56</v>
      </c>
      <c r="ER29" s="238"/>
      <c r="ES29" s="238"/>
      <c r="ET29" s="238"/>
      <c r="EU29" s="238"/>
      <c r="EV29" s="238"/>
      <c r="EW29" s="238"/>
      <c r="EX29" s="238"/>
      <c r="EY29" s="238"/>
      <c r="EZ29" s="238"/>
      <c r="FA29" s="238"/>
      <c r="FB29" s="238"/>
      <c r="FC29" s="238"/>
      <c r="FD29" s="238"/>
      <c r="FE29" s="238"/>
      <c r="FF29" s="238"/>
      <c r="FG29" s="238"/>
      <c r="FH29" s="238"/>
      <c r="FI29" s="238"/>
      <c r="FJ29" s="238"/>
      <c r="FK29" s="238"/>
      <c r="FL29" s="238"/>
      <c r="FM29" s="238"/>
      <c r="FN29" s="238"/>
      <c r="FO29" s="238"/>
      <c r="FP29" s="238"/>
      <c r="FQ29" s="238"/>
      <c r="FR29" s="238"/>
      <c r="FS29" s="238"/>
      <c r="FT29" s="238"/>
      <c r="FU29" s="238"/>
      <c r="FV29" s="238"/>
      <c r="FW29" s="238"/>
      <c r="FX29" s="238"/>
      <c r="FY29" s="238"/>
      <c r="FZ29" s="238"/>
      <c r="GA29" s="238"/>
      <c r="GB29" s="238"/>
      <c r="GC29" s="238"/>
      <c r="GD29" s="238"/>
      <c r="GE29" s="238"/>
      <c r="GF29" s="238"/>
      <c r="GG29" s="238"/>
      <c r="GH29" s="238"/>
      <c r="GI29" s="238"/>
      <c r="GJ29" s="238"/>
      <c r="GK29" s="238"/>
      <c r="GL29" s="238"/>
      <c r="GM29" s="238"/>
      <c r="GN29" s="238"/>
      <c r="GO29" s="238"/>
      <c r="GP29" s="238"/>
      <c r="GQ29" s="238"/>
      <c r="GR29" s="238"/>
      <c r="GS29" s="238"/>
    </row>
    <row r="30" spans="1:201" ht="11.1" customHeight="1" x14ac:dyDescent="0.2">
      <c r="A30" s="237" t="s">
        <v>388</v>
      </c>
      <c r="B30" s="239">
        <v>721</v>
      </c>
      <c r="C30" s="238"/>
      <c r="D30" s="240">
        <v>1493</v>
      </c>
      <c r="E30" s="238"/>
      <c r="F30" s="239">
        <v>44</v>
      </c>
      <c r="G30" s="238"/>
      <c r="H30" s="238"/>
      <c r="I30" s="238"/>
      <c r="J30" s="238"/>
      <c r="K30" s="238"/>
      <c r="L30" s="238"/>
      <c r="M30" s="238"/>
      <c r="N30" s="239">
        <v>10</v>
      </c>
      <c r="O30" s="238"/>
      <c r="P30" s="238"/>
      <c r="Q30" s="238"/>
      <c r="R30" s="238"/>
      <c r="S30" s="238"/>
      <c r="T30" s="238"/>
      <c r="U30" s="238"/>
      <c r="V30" s="238"/>
      <c r="W30" s="238"/>
      <c r="X30" s="239">
        <v>110</v>
      </c>
      <c r="Y30" s="239">
        <v>900</v>
      </c>
      <c r="Z30" s="238"/>
      <c r="AA30" s="238"/>
      <c r="AB30" s="238"/>
      <c r="AC30" s="239">
        <v>5</v>
      </c>
      <c r="AD30" s="238"/>
      <c r="AE30" s="239">
        <v>4</v>
      </c>
      <c r="AF30" s="239">
        <v>10</v>
      </c>
      <c r="AG30" s="239">
        <v>11</v>
      </c>
      <c r="AH30" s="238"/>
      <c r="AI30" s="239">
        <v>132</v>
      </c>
      <c r="AJ30" s="239">
        <v>137</v>
      </c>
      <c r="AK30" s="239">
        <v>154</v>
      </c>
      <c r="AL30" s="239">
        <v>363</v>
      </c>
      <c r="AM30" s="240">
        <v>1185</v>
      </c>
      <c r="AN30" s="238"/>
      <c r="AO30" s="238"/>
      <c r="AP30" s="238"/>
      <c r="AQ30" s="239">
        <v>38</v>
      </c>
      <c r="AR30" s="238"/>
      <c r="AS30" s="238"/>
      <c r="AT30" s="238"/>
      <c r="AU30" s="238"/>
      <c r="AV30" s="238"/>
      <c r="AW30" s="238"/>
      <c r="AX30" s="238"/>
      <c r="AY30" s="239">
        <v>208</v>
      </c>
      <c r="AZ30" s="238"/>
      <c r="BA30" s="239">
        <v>13</v>
      </c>
      <c r="BB30" s="239">
        <v>67</v>
      </c>
      <c r="BC30" s="239">
        <v>513</v>
      </c>
      <c r="BD30" s="239">
        <v>414</v>
      </c>
      <c r="BE30" s="239">
        <v>142</v>
      </c>
      <c r="BF30" s="238"/>
      <c r="BG30" s="239">
        <v>381</v>
      </c>
      <c r="BH30" s="238"/>
      <c r="BI30" s="238"/>
      <c r="BJ30" s="238"/>
      <c r="BK30" s="238"/>
      <c r="BL30" s="238"/>
      <c r="BM30" s="239">
        <v>353</v>
      </c>
      <c r="BN30" s="238"/>
      <c r="BO30" s="238"/>
      <c r="BP30" s="238"/>
      <c r="BQ30" s="239">
        <v>191</v>
      </c>
      <c r="BR30" s="238"/>
      <c r="BS30" s="239">
        <v>58</v>
      </c>
      <c r="BT30" s="239">
        <v>6</v>
      </c>
      <c r="BU30" s="239">
        <v>139</v>
      </c>
      <c r="BV30" s="238"/>
      <c r="BW30" s="238"/>
      <c r="BX30" s="238"/>
      <c r="BY30" s="238"/>
      <c r="BZ30" s="239">
        <v>4</v>
      </c>
      <c r="CA30" s="239">
        <v>98</v>
      </c>
      <c r="CB30" s="238"/>
      <c r="CC30" s="239">
        <v>137</v>
      </c>
      <c r="CD30" s="238"/>
      <c r="CE30" s="239">
        <v>186</v>
      </c>
      <c r="CF30" s="238"/>
      <c r="CG30" s="239">
        <v>66</v>
      </c>
      <c r="CH30" s="238"/>
      <c r="CI30" s="239">
        <v>472</v>
      </c>
      <c r="CJ30" s="238"/>
      <c r="CK30" s="239">
        <v>295</v>
      </c>
      <c r="CL30" s="238"/>
      <c r="CM30" s="239">
        <v>138</v>
      </c>
      <c r="CN30" s="238"/>
      <c r="CO30" s="239">
        <v>177</v>
      </c>
      <c r="CP30" s="238"/>
      <c r="CQ30" s="239">
        <v>294</v>
      </c>
      <c r="CR30" s="238"/>
      <c r="CS30" s="239">
        <v>89</v>
      </c>
      <c r="CT30" s="238"/>
      <c r="CU30" s="239">
        <v>97</v>
      </c>
      <c r="CV30" s="238"/>
      <c r="CW30" s="239">
        <v>82</v>
      </c>
      <c r="CX30" s="238"/>
      <c r="CY30" s="239">
        <v>157</v>
      </c>
      <c r="CZ30" s="238"/>
      <c r="DA30" s="239">
        <v>128</v>
      </c>
      <c r="DB30" s="238"/>
      <c r="DC30" s="239">
        <v>498</v>
      </c>
      <c r="DD30" s="238"/>
      <c r="DE30" s="239">
        <v>103</v>
      </c>
      <c r="DF30" s="238"/>
      <c r="DG30" s="239">
        <v>39</v>
      </c>
      <c r="DH30" s="238"/>
      <c r="DI30" s="239">
        <v>180</v>
      </c>
      <c r="DJ30" s="238"/>
      <c r="DK30" s="239">
        <v>204</v>
      </c>
      <c r="DL30" s="238"/>
      <c r="DM30" s="239">
        <v>213</v>
      </c>
      <c r="DN30" s="238"/>
      <c r="DO30" s="240">
        <v>1443</v>
      </c>
      <c r="DP30" s="238"/>
      <c r="DQ30" s="239">
        <v>367</v>
      </c>
      <c r="DR30" s="238"/>
      <c r="DS30" s="239">
        <v>305</v>
      </c>
      <c r="DT30" s="238"/>
      <c r="DU30" s="239">
        <v>125</v>
      </c>
      <c r="DV30" s="238"/>
      <c r="DW30" s="239">
        <v>387</v>
      </c>
      <c r="DX30" s="238"/>
      <c r="DY30" s="239">
        <v>282</v>
      </c>
      <c r="DZ30" s="238"/>
      <c r="EA30" s="239">
        <v>127</v>
      </c>
      <c r="EB30" s="238"/>
      <c r="EC30" s="239">
        <v>139</v>
      </c>
      <c r="ED30" s="238"/>
      <c r="EE30" s="239">
        <v>397</v>
      </c>
      <c r="EF30" s="238"/>
      <c r="EG30" s="239">
        <v>267</v>
      </c>
      <c r="EH30" s="238"/>
      <c r="EI30" s="239">
        <v>108</v>
      </c>
      <c r="EJ30" s="238"/>
      <c r="EK30" s="239">
        <v>325</v>
      </c>
      <c r="EL30" s="238"/>
      <c r="EM30" s="239">
        <v>288</v>
      </c>
      <c r="EN30" s="238"/>
      <c r="EO30" s="239">
        <v>207</v>
      </c>
      <c r="EP30" s="238"/>
      <c r="EQ30" s="239">
        <v>218</v>
      </c>
      <c r="ER30" s="238"/>
      <c r="ES30" s="238"/>
      <c r="ET30" s="239">
        <v>6</v>
      </c>
      <c r="EU30" s="239">
        <v>54</v>
      </c>
      <c r="EV30" s="238"/>
      <c r="EW30" s="239">
        <v>84</v>
      </c>
      <c r="EX30" s="238"/>
      <c r="EY30" s="238"/>
      <c r="EZ30" s="238"/>
      <c r="FA30" s="238"/>
      <c r="FB30" s="238"/>
      <c r="FC30" s="238"/>
      <c r="FD30" s="238"/>
      <c r="FE30" s="238"/>
      <c r="FF30" s="238"/>
      <c r="FG30" s="238"/>
      <c r="FH30" s="238"/>
      <c r="FI30" s="239">
        <v>3</v>
      </c>
      <c r="FJ30" s="238"/>
      <c r="FK30" s="239">
        <v>4</v>
      </c>
      <c r="FL30" s="238"/>
      <c r="FM30" s="239">
        <v>5</v>
      </c>
      <c r="FN30" s="238"/>
      <c r="FO30" s="238"/>
      <c r="FP30" s="238"/>
      <c r="FQ30" s="238"/>
      <c r="FR30" s="238"/>
      <c r="FS30" s="238"/>
      <c r="FT30" s="238"/>
      <c r="FU30" s="238"/>
      <c r="FV30" s="238"/>
      <c r="FW30" s="238"/>
      <c r="FX30" s="238"/>
      <c r="FY30" s="238"/>
      <c r="FZ30" s="238"/>
      <c r="GA30" s="238"/>
      <c r="GB30" s="238"/>
      <c r="GC30" s="238"/>
      <c r="GD30" s="238"/>
      <c r="GE30" s="238"/>
      <c r="GF30" s="238"/>
      <c r="GG30" s="238"/>
      <c r="GH30" s="238"/>
      <c r="GI30" s="238"/>
      <c r="GJ30" s="238"/>
      <c r="GK30" s="238"/>
      <c r="GL30" s="238"/>
      <c r="GM30" s="238"/>
      <c r="GN30" s="238"/>
      <c r="GO30" s="238"/>
      <c r="GP30" s="238"/>
      <c r="GQ30" s="238"/>
      <c r="GR30" s="238"/>
      <c r="GS30" s="238"/>
    </row>
    <row r="31" spans="1:201" ht="11.1" customHeight="1" x14ac:dyDescent="0.2">
      <c r="A31" s="237" t="s">
        <v>389</v>
      </c>
      <c r="B31" s="239">
        <v>857</v>
      </c>
      <c r="C31" s="238"/>
      <c r="D31" s="239">
        <v>23</v>
      </c>
      <c r="E31" s="238"/>
      <c r="F31" s="239">
        <v>35</v>
      </c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9">
        <v>30</v>
      </c>
      <c r="Z31" s="238"/>
      <c r="AA31" s="238"/>
      <c r="AB31" s="238"/>
      <c r="AC31" s="238"/>
      <c r="AD31" s="239">
        <v>3</v>
      </c>
      <c r="AE31" s="238"/>
      <c r="AF31" s="239">
        <v>10</v>
      </c>
      <c r="AG31" s="239">
        <v>14</v>
      </c>
      <c r="AH31" s="238"/>
      <c r="AI31" s="239">
        <v>75</v>
      </c>
      <c r="AJ31" s="239">
        <v>3</v>
      </c>
      <c r="AK31" s="238"/>
      <c r="AL31" s="238"/>
      <c r="AM31" s="239">
        <v>3</v>
      </c>
      <c r="AN31" s="238"/>
      <c r="AO31" s="238"/>
      <c r="AP31" s="238"/>
      <c r="AQ31" s="239">
        <v>22</v>
      </c>
      <c r="AR31" s="238"/>
      <c r="AS31" s="238"/>
      <c r="AT31" s="238"/>
      <c r="AU31" s="238"/>
      <c r="AV31" s="238"/>
      <c r="AW31" s="238"/>
      <c r="AX31" s="238"/>
      <c r="AY31" s="239">
        <v>5</v>
      </c>
      <c r="AZ31" s="238"/>
      <c r="BA31" s="238"/>
      <c r="BB31" s="238"/>
      <c r="BC31" s="239">
        <v>2</v>
      </c>
      <c r="BD31" s="239">
        <v>6</v>
      </c>
      <c r="BE31" s="239">
        <v>34</v>
      </c>
      <c r="BF31" s="238"/>
      <c r="BG31" s="239">
        <v>11</v>
      </c>
      <c r="BH31" s="238"/>
      <c r="BI31" s="238"/>
      <c r="BJ31" s="238"/>
      <c r="BK31" s="238"/>
      <c r="BL31" s="238"/>
      <c r="BM31" s="239">
        <v>2</v>
      </c>
      <c r="BN31" s="238"/>
      <c r="BO31" s="238"/>
      <c r="BP31" s="238"/>
      <c r="BQ31" s="239">
        <v>12</v>
      </c>
      <c r="BR31" s="238"/>
      <c r="BS31" s="238"/>
      <c r="BT31" s="238"/>
      <c r="BU31" s="239">
        <v>24</v>
      </c>
      <c r="BV31" s="238"/>
      <c r="BW31" s="238"/>
      <c r="BX31" s="238"/>
      <c r="BY31" s="238"/>
      <c r="BZ31" s="238"/>
      <c r="CA31" s="239">
        <v>1</v>
      </c>
      <c r="CB31" s="238"/>
      <c r="CC31" s="239">
        <v>1</v>
      </c>
      <c r="CD31" s="238"/>
      <c r="CE31" s="239">
        <v>15</v>
      </c>
      <c r="CF31" s="238"/>
      <c r="CG31" s="239">
        <v>8</v>
      </c>
      <c r="CH31" s="238"/>
      <c r="CI31" s="239">
        <v>6</v>
      </c>
      <c r="CJ31" s="238"/>
      <c r="CK31" s="239">
        <v>6</v>
      </c>
      <c r="CL31" s="238"/>
      <c r="CM31" s="239">
        <v>29</v>
      </c>
      <c r="CN31" s="238"/>
      <c r="CO31" s="239">
        <v>5</v>
      </c>
      <c r="CP31" s="238"/>
      <c r="CQ31" s="239">
        <v>5</v>
      </c>
      <c r="CR31" s="238"/>
      <c r="CS31" s="239">
        <v>17</v>
      </c>
      <c r="CT31" s="238"/>
      <c r="CU31" s="239">
        <v>8</v>
      </c>
      <c r="CV31" s="238"/>
      <c r="CW31" s="238"/>
      <c r="CX31" s="238"/>
      <c r="CY31" s="239">
        <v>7</v>
      </c>
      <c r="CZ31" s="238"/>
      <c r="DA31" s="238"/>
      <c r="DB31" s="238"/>
      <c r="DC31" s="239">
        <v>6</v>
      </c>
      <c r="DD31" s="238"/>
      <c r="DE31" s="239">
        <v>3</v>
      </c>
      <c r="DF31" s="238"/>
      <c r="DG31" s="239">
        <v>5</v>
      </c>
      <c r="DH31" s="238"/>
      <c r="DI31" s="239">
        <v>11</v>
      </c>
      <c r="DJ31" s="238"/>
      <c r="DK31" s="239">
        <v>9</v>
      </c>
      <c r="DL31" s="238"/>
      <c r="DM31" s="239">
        <v>3</v>
      </c>
      <c r="DN31" s="238"/>
      <c r="DO31" s="239">
        <v>17</v>
      </c>
      <c r="DP31" s="238"/>
      <c r="DQ31" s="239">
        <v>10</v>
      </c>
      <c r="DR31" s="238"/>
      <c r="DS31" s="239">
        <v>9</v>
      </c>
      <c r="DT31" s="238"/>
      <c r="DU31" s="239">
        <v>8</v>
      </c>
      <c r="DV31" s="238"/>
      <c r="DW31" s="239">
        <v>14</v>
      </c>
      <c r="DX31" s="238"/>
      <c r="DY31" s="239">
        <v>34</v>
      </c>
      <c r="DZ31" s="238"/>
      <c r="EA31" s="239">
        <v>11</v>
      </c>
      <c r="EB31" s="238"/>
      <c r="EC31" s="239">
        <v>9</v>
      </c>
      <c r="ED31" s="238"/>
      <c r="EE31" s="239">
        <v>16</v>
      </c>
      <c r="EF31" s="238"/>
      <c r="EG31" s="239">
        <v>5</v>
      </c>
      <c r="EH31" s="238"/>
      <c r="EI31" s="238"/>
      <c r="EJ31" s="238"/>
      <c r="EK31" s="239">
        <v>22</v>
      </c>
      <c r="EL31" s="238"/>
      <c r="EM31" s="239">
        <v>6</v>
      </c>
      <c r="EN31" s="238"/>
      <c r="EO31" s="239">
        <v>10</v>
      </c>
      <c r="EP31" s="238"/>
      <c r="EQ31" s="239">
        <v>9</v>
      </c>
      <c r="ER31" s="238"/>
      <c r="ES31" s="238"/>
      <c r="ET31" s="238"/>
      <c r="EU31" s="239">
        <v>12</v>
      </c>
      <c r="EV31" s="238"/>
      <c r="EW31" s="239">
        <v>5</v>
      </c>
      <c r="EX31" s="238"/>
      <c r="EY31" s="238"/>
      <c r="EZ31" s="238"/>
      <c r="FA31" s="238"/>
      <c r="FB31" s="238"/>
      <c r="FC31" s="238"/>
      <c r="FD31" s="238"/>
      <c r="FE31" s="238"/>
      <c r="FF31" s="238"/>
      <c r="FG31" s="238"/>
      <c r="FH31" s="238"/>
      <c r="FI31" s="238"/>
      <c r="FJ31" s="238"/>
      <c r="FK31" s="238"/>
      <c r="FL31" s="238"/>
      <c r="FM31" s="239">
        <v>1</v>
      </c>
      <c r="FN31" s="238"/>
      <c r="FO31" s="238"/>
      <c r="FP31" s="238"/>
      <c r="FQ31" s="238"/>
      <c r="FR31" s="238"/>
      <c r="FS31" s="238"/>
      <c r="FT31" s="238"/>
      <c r="FU31" s="238"/>
      <c r="FV31" s="238"/>
      <c r="FW31" s="238"/>
      <c r="FX31" s="238"/>
      <c r="FY31" s="238"/>
      <c r="FZ31" s="238"/>
      <c r="GA31" s="238"/>
      <c r="GB31" s="238"/>
      <c r="GC31" s="238"/>
      <c r="GD31" s="238"/>
      <c r="GE31" s="238"/>
      <c r="GF31" s="238"/>
      <c r="GG31" s="238"/>
      <c r="GH31" s="238"/>
      <c r="GI31" s="238"/>
      <c r="GJ31" s="238"/>
      <c r="GK31" s="238"/>
      <c r="GL31" s="238"/>
      <c r="GM31" s="238"/>
      <c r="GN31" s="238"/>
      <c r="GO31" s="238"/>
      <c r="GP31" s="238"/>
      <c r="GQ31" s="238"/>
      <c r="GR31" s="238"/>
      <c r="GS31" s="238"/>
    </row>
    <row r="32" spans="1:201" ht="11.1" customHeight="1" x14ac:dyDescent="0.2">
      <c r="A32" s="237" t="s">
        <v>390</v>
      </c>
      <c r="B32" s="239">
        <v>989</v>
      </c>
      <c r="C32" s="238"/>
      <c r="D32" s="239">
        <v>187</v>
      </c>
      <c r="E32" s="238"/>
      <c r="F32" s="239">
        <v>6</v>
      </c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9">
        <v>8</v>
      </c>
      <c r="Y32" s="239">
        <v>49</v>
      </c>
      <c r="Z32" s="238"/>
      <c r="AA32" s="238"/>
      <c r="AB32" s="238"/>
      <c r="AC32" s="239">
        <v>5</v>
      </c>
      <c r="AD32" s="238"/>
      <c r="AE32" s="238"/>
      <c r="AF32" s="238"/>
      <c r="AG32" s="238"/>
      <c r="AH32" s="238"/>
      <c r="AI32" s="238"/>
      <c r="AJ32" s="238"/>
      <c r="AK32" s="239">
        <v>3</v>
      </c>
      <c r="AL32" s="238"/>
      <c r="AM32" s="238"/>
      <c r="AN32" s="238"/>
      <c r="AO32" s="238"/>
      <c r="AP32" s="239">
        <v>73</v>
      </c>
      <c r="AQ32" s="239">
        <v>876</v>
      </c>
      <c r="AR32" s="238"/>
      <c r="AS32" s="238"/>
      <c r="AT32" s="238"/>
      <c r="AU32" s="238"/>
      <c r="AV32" s="238"/>
      <c r="AW32" s="238"/>
      <c r="AX32" s="239">
        <v>4</v>
      </c>
      <c r="AY32" s="239">
        <v>63</v>
      </c>
      <c r="AZ32" s="238"/>
      <c r="BA32" s="238"/>
      <c r="BB32" s="238"/>
      <c r="BC32" s="239">
        <v>2</v>
      </c>
      <c r="BD32" s="238"/>
      <c r="BE32" s="238"/>
      <c r="BF32" s="238"/>
      <c r="BG32" s="239">
        <v>66</v>
      </c>
      <c r="BH32" s="238"/>
      <c r="BI32" s="238"/>
      <c r="BJ32" s="238"/>
      <c r="BK32" s="238"/>
      <c r="BL32" s="238"/>
      <c r="BM32" s="238"/>
      <c r="BN32" s="238"/>
      <c r="BO32" s="238"/>
      <c r="BP32" s="238"/>
      <c r="BQ32" s="239">
        <v>39</v>
      </c>
      <c r="BR32" s="239">
        <v>9</v>
      </c>
      <c r="BS32" s="239">
        <v>95</v>
      </c>
      <c r="BT32" s="238"/>
      <c r="BU32" s="238"/>
      <c r="BV32" s="238"/>
      <c r="BW32" s="238"/>
      <c r="BX32" s="238"/>
      <c r="BY32" s="238"/>
      <c r="BZ32" s="238"/>
      <c r="CA32" s="239">
        <v>34</v>
      </c>
      <c r="CB32" s="238"/>
      <c r="CC32" s="238"/>
      <c r="CD32" s="238"/>
      <c r="CE32" s="239">
        <v>82</v>
      </c>
      <c r="CF32" s="238"/>
      <c r="CG32" s="239">
        <v>48</v>
      </c>
      <c r="CH32" s="238"/>
      <c r="CI32" s="239">
        <v>30</v>
      </c>
      <c r="CJ32" s="238"/>
      <c r="CK32" s="239">
        <v>36</v>
      </c>
      <c r="CL32" s="238"/>
      <c r="CM32" s="239">
        <v>46</v>
      </c>
      <c r="CN32" s="238"/>
      <c r="CO32" s="239">
        <v>11</v>
      </c>
      <c r="CP32" s="238"/>
      <c r="CQ32" s="239">
        <v>78</v>
      </c>
      <c r="CR32" s="238"/>
      <c r="CS32" s="239">
        <v>69</v>
      </c>
      <c r="CT32" s="238"/>
      <c r="CU32" s="239">
        <v>23</v>
      </c>
      <c r="CV32" s="238"/>
      <c r="CW32" s="239">
        <v>66</v>
      </c>
      <c r="CX32" s="238"/>
      <c r="CY32" s="239">
        <v>25</v>
      </c>
      <c r="CZ32" s="238"/>
      <c r="DA32" s="239">
        <v>33</v>
      </c>
      <c r="DB32" s="238"/>
      <c r="DC32" s="239">
        <v>58</v>
      </c>
      <c r="DD32" s="238"/>
      <c r="DE32" s="239">
        <v>109</v>
      </c>
      <c r="DF32" s="238"/>
      <c r="DG32" s="239">
        <v>18</v>
      </c>
      <c r="DH32" s="238"/>
      <c r="DI32" s="239">
        <v>74</v>
      </c>
      <c r="DJ32" s="238"/>
      <c r="DK32" s="239">
        <v>93</v>
      </c>
      <c r="DL32" s="238"/>
      <c r="DM32" s="239">
        <v>30</v>
      </c>
      <c r="DN32" s="238"/>
      <c r="DO32" s="239">
        <v>112</v>
      </c>
      <c r="DP32" s="238"/>
      <c r="DQ32" s="239">
        <v>46</v>
      </c>
      <c r="DR32" s="238"/>
      <c r="DS32" s="239">
        <v>79</v>
      </c>
      <c r="DT32" s="238"/>
      <c r="DU32" s="239">
        <v>39</v>
      </c>
      <c r="DV32" s="238"/>
      <c r="DW32" s="239">
        <v>49</v>
      </c>
      <c r="DX32" s="238"/>
      <c r="DY32" s="239">
        <v>94</v>
      </c>
      <c r="DZ32" s="238"/>
      <c r="EA32" s="239">
        <v>17</v>
      </c>
      <c r="EB32" s="238"/>
      <c r="EC32" s="239">
        <v>42</v>
      </c>
      <c r="ED32" s="238"/>
      <c r="EE32" s="239">
        <v>96</v>
      </c>
      <c r="EF32" s="238"/>
      <c r="EG32" s="239">
        <v>50</v>
      </c>
      <c r="EH32" s="238"/>
      <c r="EI32" s="239">
        <v>24</v>
      </c>
      <c r="EJ32" s="238"/>
      <c r="EK32" s="239">
        <v>74</v>
      </c>
      <c r="EL32" s="238"/>
      <c r="EM32" s="239">
        <v>85</v>
      </c>
      <c r="EN32" s="238"/>
      <c r="EO32" s="239">
        <v>64</v>
      </c>
      <c r="EP32" s="238"/>
      <c r="EQ32" s="239">
        <v>62</v>
      </c>
      <c r="ER32" s="238"/>
      <c r="ES32" s="238"/>
      <c r="ET32" s="239">
        <v>1</v>
      </c>
      <c r="EU32" s="239">
        <v>29</v>
      </c>
      <c r="EV32" s="238"/>
      <c r="EW32" s="239">
        <v>50</v>
      </c>
      <c r="EX32" s="238"/>
      <c r="EY32" s="238"/>
      <c r="EZ32" s="238"/>
      <c r="FA32" s="238"/>
      <c r="FB32" s="238"/>
      <c r="FC32" s="238"/>
      <c r="FD32" s="238"/>
      <c r="FE32" s="238"/>
      <c r="FF32" s="238"/>
      <c r="FG32" s="238"/>
      <c r="FH32" s="238"/>
      <c r="FI32" s="239">
        <v>6</v>
      </c>
      <c r="FJ32" s="238"/>
      <c r="FK32" s="238"/>
      <c r="FL32" s="238"/>
      <c r="FM32" s="238"/>
      <c r="FN32" s="238"/>
      <c r="FO32" s="238"/>
      <c r="FP32" s="238"/>
      <c r="FQ32" s="238"/>
      <c r="FR32" s="238"/>
      <c r="FS32" s="238"/>
      <c r="FT32" s="238"/>
      <c r="FU32" s="238"/>
      <c r="FV32" s="238"/>
      <c r="FW32" s="238"/>
      <c r="FX32" s="238"/>
      <c r="FY32" s="238"/>
      <c r="FZ32" s="238"/>
      <c r="GA32" s="238"/>
      <c r="GB32" s="238"/>
      <c r="GC32" s="238"/>
      <c r="GD32" s="238"/>
      <c r="GE32" s="238"/>
      <c r="GF32" s="238"/>
      <c r="GG32" s="238"/>
      <c r="GH32" s="238"/>
      <c r="GI32" s="238"/>
      <c r="GJ32" s="238"/>
      <c r="GK32" s="238"/>
      <c r="GL32" s="238"/>
      <c r="GM32" s="238"/>
      <c r="GN32" s="238"/>
      <c r="GO32" s="238"/>
      <c r="GP32" s="238"/>
      <c r="GQ32" s="238"/>
      <c r="GR32" s="238"/>
      <c r="GS32" s="238"/>
    </row>
    <row r="33" spans="1:201" ht="11.1" customHeight="1" x14ac:dyDescent="0.2">
      <c r="A33" s="237" t="s">
        <v>391</v>
      </c>
      <c r="B33" s="238"/>
      <c r="C33" s="238"/>
      <c r="D33" s="238"/>
      <c r="E33" s="238"/>
      <c r="F33" s="239">
        <v>183</v>
      </c>
      <c r="G33" s="239">
        <v>31</v>
      </c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9">
        <v>8</v>
      </c>
      <c r="Y33" s="238"/>
      <c r="Z33" s="238"/>
      <c r="AA33" s="238"/>
      <c r="AB33" s="238"/>
      <c r="AC33" s="238"/>
      <c r="AD33" s="238"/>
      <c r="AE33" s="238"/>
      <c r="AF33" s="239">
        <v>10</v>
      </c>
      <c r="AG33" s="239">
        <v>18</v>
      </c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9">
        <v>3</v>
      </c>
      <c r="AZ33" s="238"/>
      <c r="BA33" s="238"/>
      <c r="BB33" s="238"/>
      <c r="BC33" s="238"/>
      <c r="BD33" s="239">
        <v>11</v>
      </c>
      <c r="BE33" s="239">
        <v>32</v>
      </c>
      <c r="BF33" s="238"/>
      <c r="BG33" s="238"/>
      <c r="BH33" s="238"/>
      <c r="BI33" s="238"/>
      <c r="BJ33" s="238"/>
      <c r="BK33" s="238"/>
      <c r="BL33" s="238"/>
      <c r="BM33" s="238"/>
      <c r="BN33" s="238"/>
      <c r="BO33" s="238"/>
      <c r="BP33" s="238"/>
      <c r="BQ33" s="238"/>
      <c r="BR33" s="238"/>
      <c r="BS33" s="239">
        <v>2</v>
      </c>
      <c r="BT33" s="239">
        <v>3</v>
      </c>
      <c r="BU33" s="238"/>
      <c r="BV33" s="238"/>
      <c r="BW33" s="238"/>
      <c r="BX33" s="238"/>
      <c r="BY33" s="238"/>
      <c r="BZ33" s="238"/>
      <c r="CA33" s="239">
        <v>2</v>
      </c>
      <c r="CB33" s="238"/>
      <c r="CC33" s="238"/>
      <c r="CD33" s="238"/>
      <c r="CE33" s="238"/>
      <c r="CF33" s="238"/>
      <c r="CG33" s="238"/>
      <c r="CH33" s="238"/>
      <c r="CI33" s="238"/>
      <c r="CJ33" s="238"/>
      <c r="CK33" s="238"/>
      <c r="CL33" s="238"/>
      <c r="CM33" s="239">
        <v>3</v>
      </c>
      <c r="CN33" s="238"/>
      <c r="CO33" s="238"/>
      <c r="CP33" s="238"/>
      <c r="CQ33" s="239">
        <v>3</v>
      </c>
      <c r="CR33" s="238"/>
      <c r="CS33" s="239">
        <v>3</v>
      </c>
      <c r="CT33" s="238"/>
      <c r="CU33" s="239">
        <v>3</v>
      </c>
      <c r="CV33" s="238"/>
      <c r="CW33" s="239">
        <v>6</v>
      </c>
      <c r="CX33" s="238"/>
      <c r="CY33" s="239">
        <v>4</v>
      </c>
      <c r="CZ33" s="238"/>
      <c r="DA33" s="238"/>
      <c r="DB33" s="238"/>
      <c r="DC33" s="238"/>
      <c r="DD33" s="238"/>
      <c r="DE33" s="239">
        <v>3</v>
      </c>
      <c r="DF33" s="238"/>
      <c r="DG33" s="238"/>
      <c r="DH33" s="238"/>
      <c r="DI33" s="238"/>
      <c r="DJ33" s="238"/>
      <c r="DK33" s="239">
        <v>9</v>
      </c>
      <c r="DL33" s="238"/>
      <c r="DM33" s="238"/>
      <c r="DN33" s="238"/>
      <c r="DO33" s="238"/>
      <c r="DP33" s="238"/>
      <c r="DQ33" s="238"/>
      <c r="DR33" s="238"/>
      <c r="DS33" s="239">
        <v>3</v>
      </c>
      <c r="DT33" s="238"/>
      <c r="DU33" s="238"/>
      <c r="DV33" s="238"/>
      <c r="DW33" s="238"/>
      <c r="DX33" s="238"/>
      <c r="DY33" s="238"/>
      <c r="DZ33" s="238"/>
      <c r="EA33" s="238"/>
      <c r="EB33" s="238"/>
      <c r="EC33" s="238"/>
      <c r="ED33" s="238"/>
      <c r="EE33" s="239">
        <v>5</v>
      </c>
      <c r="EF33" s="238"/>
      <c r="EG33" s="238"/>
      <c r="EH33" s="238"/>
      <c r="EI33" s="238"/>
      <c r="EJ33" s="238"/>
      <c r="EK33" s="239">
        <v>3</v>
      </c>
      <c r="EL33" s="238"/>
      <c r="EM33" s="238"/>
      <c r="EN33" s="238"/>
      <c r="EO33" s="239">
        <v>7</v>
      </c>
      <c r="EP33" s="238"/>
      <c r="EQ33" s="239">
        <v>16</v>
      </c>
      <c r="ER33" s="238"/>
      <c r="ES33" s="238"/>
      <c r="ET33" s="238"/>
      <c r="EU33" s="238"/>
      <c r="EV33" s="238"/>
      <c r="EW33" s="238"/>
      <c r="EX33" s="238"/>
      <c r="EY33" s="238"/>
      <c r="EZ33" s="238"/>
      <c r="FA33" s="238"/>
      <c r="FB33" s="238"/>
      <c r="FC33" s="238"/>
      <c r="FD33" s="238"/>
      <c r="FE33" s="238"/>
      <c r="FF33" s="238"/>
      <c r="FG33" s="238"/>
      <c r="FH33" s="238"/>
      <c r="FI33" s="238"/>
      <c r="FJ33" s="238"/>
      <c r="FK33" s="238"/>
      <c r="FL33" s="238"/>
      <c r="FM33" s="238"/>
      <c r="FN33" s="238"/>
      <c r="FO33" s="238"/>
      <c r="FP33" s="238"/>
      <c r="FQ33" s="238"/>
      <c r="FR33" s="238"/>
      <c r="FS33" s="238"/>
      <c r="FT33" s="238"/>
      <c r="FU33" s="238"/>
      <c r="FV33" s="238"/>
      <c r="FW33" s="238"/>
      <c r="FX33" s="238"/>
      <c r="FY33" s="238"/>
      <c r="FZ33" s="238"/>
      <c r="GA33" s="238"/>
      <c r="GB33" s="238"/>
      <c r="GC33" s="238"/>
      <c r="GD33" s="238"/>
      <c r="GE33" s="238"/>
      <c r="GF33" s="238"/>
      <c r="GG33" s="238"/>
      <c r="GH33" s="238"/>
      <c r="GI33" s="238"/>
      <c r="GJ33" s="238"/>
      <c r="GK33" s="238"/>
      <c r="GL33" s="238"/>
      <c r="GM33" s="238"/>
      <c r="GN33" s="238"/>
      <c r="GO33" s="238"/>
      <c r="GP33" s="238"/>
      <c r="GQ33" s="238"/>
      <c r="GR33" s="238"/>
      <c r="GS33" s="238"/>
    </row>
    <row r="34" spans="1:201" ht="11.1" customHeight="1" x14ac:dyDescent="0.2">
      <c r="A34" s="237" t="s">
        <v>392</v>
      </c>
      <c r="B34" s="240">
        <v>1980</v>
      </c>
      <c r="C34" s="238"/>
      <c r="D34" s="240">
        <v>1669</v>
      </c>
      <c r="E34" s="238"/>
      <c r="F34" s="239">
        <v>306</v>
      </c>
      <c r="G34" s="238"/>
      <c r="H34" s="238"/>
      <c r="I34" s="238"/>
      <c r="J34" s="238"/>
      <c r="K34" s="238"/>
      <c r="L34" s="238"/>
      <c r="M34" s="238"/>
      <c r="N34" s="239">
        <v>216</v>
      </c>
      <c r="O34" s="238"/>
      <c r="P34" s="239">
        <v>3</v>
      </c>
      <c r="Q34" s="238"/>
      <c r="R34" s="238"/>
      <c r="S34" s="238"/>
      <c r="T34" s="238"/>
      <c r="U34" s="238"/>
      <c r="V34" s="238"/>
      <c r="W34" s="238"/>
      <c r="X34" s="239">
        <v>155</v>
      </c>
      <c r="Y34" s="240">
        <v>3230</v>
      </c>
      <c r="Z34" s="238"/>
      <c r="AA34" s="239">
        <v>7</v>
      </c>
      <c r="AB34" s="238"/>
      <c r="AC34" s="239">
        <v>43</v>
      </c>
      <c r="AD34" s="239">
        <v>3</v>
      </c>
      <c r="AE34" s="239">
        <v>32</v>
      </c>
      <c r="AF34" s="239">
        <v>3</v>
      </c>
      <c r="AG34" s="239">
        <v>5</v>
      </c>
      <c r="AH34" s="238"/>
      <c r="AI34" s="240">
        <v>1211</v>
      </c>
      <c r="AJ34" s="239">
        <v>704</v>
      </c>
      <c r="AK34" s="239">
        <v>958</v>
      </c>
      <c r="AL34" s="239">
        <v>366</v>
      </c>
      <c r="AM34" s="240">
        <v>2559</v>
      </c>
      <c r="AN34" s="238"/>
      <c r="AO34" s="238"/>
      <c r="AP34" s="239">
        <v>134</v>
      </c>
      <c r="AQ34" s="240">
        <v>2979</v>
      </c>
      <c r="AR34" s="238"/>
      <c r="AS34" s="238"/>
      <c r="AT34" s="238"/>
      <c r="AU34" s="238"/>
      <c r="AV34" s="238"/>
      <c r="AW34" s="238"/>
      <c r="AX34" s="239">
        <v>19</v>
      </c>
      <c r="AY34" s="239">
        <v>822</v>
      </c>
      <c r="AZ34" s="238"/>
      <c r="BA34" s="239">
        <v>3</v>
      </c>
      <c r="BB34" s="238"/>
      <c r="BC34" s="240">
        <v>1076</v>
      </c>
      <c r="BD34" s="239">
        <v>67</v>
      </c>
      <c r="BE34" s="239">
        <v>291</v>
      </c>
      <c r="BF34" s="238"/>
      <c r="BG34" s="239">
        <v>579</v>
      </c>
      <c r="BH34" s="238"/>
      <c r="BI34" s="238"/>
      <c r="BJ34" s="238"/>
      <c r="BK34" s="238"/>
      <c r="BL34" s="238"/>
      <c r="BM34" s="239">
        <v>349</v>
      </c>
      <c r="BN34" s="238"/>
      <c r="BO34" s="238"/>
      <c r="BP34" s="238"/>
      <c r="BQ34" s="239">
        <v>572</v>
      </c>
      <c r="BR34" s="239">
        <v>50</v>
      </c>
      <c r="BS34" s="239">
        <v>450</v>
      </c>
      <c r="BT34" s="239">
        <v>55</v>
      </c>
      <c r="BU34" s="239">
        <v>632</v>
      </c>
      <c r="BV34" s="238"/>
      <c r="BW34" s="238"/>
      <c r="BX34" s="238"/>
      <c r="BY34" s="239">
        <v>20</v>
      </c>
      <c r="BZ34" s="239">
        <v>14</v>
      </c>
      <c r="CA34" s="239">
        <v>196</v>
      </c>
      <c r="CB34" s="238"/>
      <c r="CC34" s="239">
        <v>99</v>
      </c>
      <c r="CD34" s="238"/>
      <c r="CE34" s="239">
        <v>596</v>
      </c>
      <c r="CF34" s="238"/>
      <c r="CG34" s="239">
        <v>959</v>
      </c>
      <c r="CH34" s="238"/>
      <c r="CI34" s="239">
        <v>584</v>
      </c>
      <c r="CJ34" s="238"/>
      <c r="CK34" s="239">
        <v>362</v>
      </c>
      <c r="CL34" s="238"/>
      <c r="CM34" s="239">
        <v>550</v>
      </c>
      <c r="CN34" s="238"/>
      <c r="CO34" s="239">
        <v>399</v>
      </c>
      <c r="CP34" s="238"/>
      <c r="CQ34" s="240">
        <v>1105</v>
      </c>
      <c r="CR34" s="238"/>
      <c r="CS34" s="239">
        <v>284</v>
      </c>
      <c r="CT34" s="238"/>
      <c r="CU34" s="239">
        <v>494</v>
      </c>
      <c r="CV34" s="238"/>
      <c r="CW34" s="239">
        <v>556</v>
      </c>
      <c r="CX34" s="238"/>
      <c r="CY34" s="239">
        <v>639</v>
      </c>
      <c r="CZ34" s="238"/>
      <c r="DA34" s="239">
        <v>581</v>
      </c>
      <c r="DB34" s="238"/>
      <c r="DC34" s="239">
        <v>707</v>
      </c>
      <c r="DD34" s="238"/>
      <c r="DE34" s="239">
        <v>422</v>
      </c>
      <c r="DF34" s="238"/>
      <c r="DG34" s="239">
        <v>438</v>
      </c>
      <c r="DH34" s="238"/>
      <c r="DI34" s="239">
        <v>889</v>
      </c>
      <c r="DJ34" s="238"/>
      <c r="DK34" s="239">
        <v>925</v>
      </c>
      <c r="DL34" s="238"/>
      <c r="DM34" s="239">
        <v>590</v>
      </c>
      <c r="DN34" s="238"/>
      <c r="DO34" s="240">
        <v>1366</v>
      </c>
      <c r="DP34" s="238"/>
      <c r="DQ34" s="239">
        <v>508</v>
      </c>
      <c r="DR34" s="238"/>
      <c r="DS34" s="239">
        <v>560</v>
      </c>
      <c r="DT34" s="238"/>
      <c r="DU34" s="239">
        <v>689</v>
      </c>
      <c r="DV34" s="238"/>
      <c r="DW34" s="239">
        <v>818</v>
      </c>
      <c r="DX34" s="238"/>
      <c r="DY34" s="240">
        <v>1107</v>
      </c>
      <c r="DZ34" s="238"/>
      <c r="EA34" s="239">
        <v>529</v>
      </c>
      <c r="EB34" s="238"/>
      <c r="EC34" s="239">
        <v>363</v>
      </c>
      <c r="ED34" s="239"/>
      <c r="EE34" s="240">
        <v>1207</v>
      </c>
      <c r="EF34" s="238"/>
      <c r="EG34" s="239">
        <v>913</v>
      </c>
      <c r="EH34" s="238"/>
      <c r="EI34" s="239">
        <v>658</v>
      </c>
      <c r="EJ34" s="238"/>
      <c r="EK34" s="239">
        <v>897</v>
      </c>
      <c r="EL34" s="238"/>
      <c r="EM34" s="239">
        <v>584</v>
      </c>
      <c r="EN34" s="239"/>
      <c r="EO34" s="239">
        <v>285</v>
      </c>
      <c r="EP34" s="238"/>
      <c r="EQ34" s="239">
        <v>656</v>
      </c>
      <c r="ER34" s="238"/>
      <c r="ES34" s="238"/>
      <c r="ET34" s="239">
        <v>22</v>
      </c>
      <c r="EU34" s="239">
        <v>546</v>
      </c>
      <c r="EV34" s="238"/>
      <c r="EW34" s="239">
        <v>235</v>
      </c>
      <c r="EX34" s="238"/>
      <c r="EY34" s="238"/>
      <c r="EZ34" s="238"/>
      <c r="FA34" s="238"/>
      <c r="FB34" s="238"/>
      <c r="FC34" s="238"/>
      <c r="FD34" s="238"/>
      <c r="FE34" s="238"/>
      <c r="FF34" s="238"/>
      <c r="FG34" s="238"/>
      <c r="FH34" s="238"/>
      <c r="FI34" s="239">
        <v>14</v>
      </c>
      <c r="FJ34" s="238"/>
      <c r="FK34" s="239">
        <v>15</v>
      </c>
      <c r="FL34" s="238"/>
      <c r="FM34" s="239">
        <v>39</v>
      </c>
      <c r="FN34" s="238"/>
      <c r="FO34" s="238"/>
      <c r="FP34" s="238"/>
      <c r="FQ34" s="238"/>
      <c r="FR34" s="238"/>
      <c r="FS34" s="238"/>
      <c r="FT34" s="238"/>
      <c r="FU34" s="238"/>
      <c r="FV34" s="238"/>
      <c r="FW34" s="238"/>
      <c r="FX34" s="238"/>
      <c r="FY34" s="238"/>
      <c r="FZ34" s="238"/>
      <c r="GA34" s="238"/>
      <c r="GB34" s="238"/>
      <c r="GC34" s="238"/>
      <c r="GD34" s="238"/>
      <c r="GE34" s="238"/>
      <c r="GF34" s="238"/>
      <c r="GG34" s="238"/>
      <c r="GH34" s="238"/>
      <c r="GI34" s="238"/>
      <c r="GJ34" s="238"/>
      <c r="GK34" s="238"/>
      <c r="GL34" s="238"/>
      <c r="GM34" s="238"/>
      <c r="GN34" s="238"/>
      <c r="GO34" s="238"/>
      <c r="GP34" s="238"/>
      <c r="GQ34" s="238"/>
      <c r="GR34" s="238"/>
      <c r="GS34" s="238"/>
    </row>
    <row r="35" spans="1:201" ht="11.1" customHeight="1" x14ac:dyDescent="0.2">
      <c r="A35" s="237" t="s">
        <v>393</v>
      </c>
      <c r="B35" s="239">
        <v>11</v>
      </c>
      <c r="C35" s="238"/>
      <c r="D35" s="239">
        <v>322</v>
      </c>
      <c r="E35" s="238"/>
      <c r="F35" s="239">
        <v>25</v>
      </c>
      <c r="G35" s="238"/>
      <c r="H35" s="238"/>
      <c r="I35" s="238"/>
      <c r="J35" s="238"/>
      <c r="K35" s="238"/>
      <c r="L35" s="238"/>
      <c r="M35" s="238"/>
      <c r="N35" s="239">
        <v>41</v>
      </c>
      <c r="O35" s="238"/>
      <c r="P35" s="238"/>
      <c r="Q35" s="238"/>
      <c r="R35" s="238"/>
      <c r="S35" s="238"/>
      <c r="T35" s="238"/>
      <c r="U35" s="238"/>
      <c r="V35" s="238"/>
      <c r="W35" s="238"/>
      <c r="X35" s="239">
        <v>203</v>
      </c>
      <c r="Y35" s="239">
        <v>21</v>
      </c>
      <c r="Z35" s="238"/>
      <c r="AA35" s="238"/>
      <c r="AB35" s="238"/>
      <c r="AC35" s="238"/>
      <c r="AD35" s="239">
        <v>3</v>
      </c>
      <c r="AE35" s="239">
        <v>4</v>
      </c>
      <c r="AF35" s="239">
        <v>7</v>
      </c>
      <c r="AG35" s="239">
        <v>11</v>
      </c>
      <c r="AH35" s="238"/>
      <c r="AI35" s="238"/>
      <c r="AJ35" s="238"/>
      <c r="AK35" s="238"/>
      <c r="AL35" s="238"/>
      <c r="AM35" s="238"/>
      <c r="AN35" s="238"/>
      <c r="AO35" s="238"/>
      <c r="AP35" s="238"/>
      <c r="AQ35" s="239">
        <v>6</v>
      </c>
      <c r="AR35" s="238"/>
      <c r="AS35" s="238"/>
      <c r="AT35" s="238"/>
      <c r="AU35" s="238"/>
      <c r="AV35" s="238"/>
      <c r="AW35" s="238"/>
      <c r="AX35" s="238"/>
      <c r="AY35" s="239">
        <v>61</v>
      </c>
      <c r="AZ35" s="238"/>
      <c r="BA35" s="239">
        <v>3</v>
      </c>
      <c r="BB35" s="238"/>
      <c r="BC35" s="239">
        <v>5</v>
      </c>
      <c r="BD35" s="239">
        <v>6</v>
      </c>
      <c r="BE35" s="238"/>
      <c r="BF35" s="238"/>
      <c r="BG35" s="238"/>
      <c r="BH35" s="238"/>
      <c r="BI35" s="238"/>
      <c r="BJ35" s="238"/>
      <c r="BK35" s="238"/>
      <c r="BL35" s="238"/>
      <c r="BM35" s="238"/>
      <c r="BN35" s="238"/>
      <c r="BO35" s="238"/>
      <c r="BP35" s="238"/>
      <c r="BQ35" s="238"/>
      <c r="BR35" s="238"/>
      <c r="BS35" s="239">
        <v>12</v>
      </c>
      <c r="BT35" s="238"/>
      <c r="BU35" s="239">
        <v>3</v>
      </c>
      <c r="BV35" s="238"/>
      <c r="BW35" s="238"/>
      <c r="BX35" s="238"/>
      <c r="BY35" s="239">
        <v>1</v>
      </c>
      <c r="BZ35" s="238"/>
      <c r="CA35" s="239">
        <v>2</v>
      </c>
      <c r="CB35" s="238"/>
      <c r="CC35" s="238"/>
      <c r="CD35" s="238"/>
      <c r="CE35" s="239">
        <v>12</v>
      </c>
      <c r="CF35" s="238"/>
      <c r="CG35" s="239">
        <v>3</v>
      </c>
      <c r="CH35" s="238"/>
      <c r="CI35" s="239">
        <v>6</v>
      </c>
      <c r="CJ35" s="238"/>
      <c r="CK35" s="238"/>
      <c r="CL35" s="238"/>
      <c r="CM35" s="239">
        <v>6</v>
      </c>
      <c r="CN35" s="238"/>
      <c r="CO35" s="238"/>
      <c r="CP35" s="238"/>
      <c r="CQ35" s="238"/>
      <c r="CR35" s="238"/>
      <c r="CS35" s="239">
        <v>6</v>
      </c>
      <c r="CT35" s="238"/>
      <c r="CU35" s="238"/>
      <c r="CV35" s="238"/>
      <c r="CW35" s="238"/>
      <c r="CX35" s="238"/>
      <c r="CY35" s="238"/>
      <c r="CZ35" s="238"/>
      <c r="DA35" s="238"/>
      <c r="DB35" s="238"/>
      <c r="DC35" s="239">
        <v>12</v>
      </c>
      <c r="DD35" s="238"/>
      <c r="DE35" s="238"/>
      <c r="DF35" s="238"/>
      <c r="DG35" s="238"/>
      <c r="DH35" s="238"/>
      <c r="DI35" s="239">
        <v>6</v>
      </c>
      <c r="DJ35" s="238"/>
      <c r="DK35" s="238"/>
      <c r="DL35" s="238"/>
      <c r="DM35" s="238"/>
      <c r="DN35" s="238"/>
      <c r="DO35" s="239">
        <v>21</v>
      </c>
      <c r="DP35" s="238"/>
      <c r="DQ35" s="239">
        <v>2</v>
      </c>
      <c r="DR35" s="238"/>
      <c r="DS35" s="239">
        <v>6</v>
      </c>
      <c r="DT35" s="238"/>
      <c r="DU35" s="239">
        <v>3</v>
      </c>
      <c r="DV35" s="238"/>
      <c r="DW35" s="239">
        <v>3</v>
      </c>
      <c r="DX35" s="238"/>
      <c r="DY35" s="239">
        <v>3</v>
      </c>
      <c r="DZ35" s="238"/>
      <c r="EA35" s="238"/>
      <c r="EB35" s="238"/>
      <c r="EC35" s="239">
        <v>3</v>
      </c>
      <c r="ED35" s="238"/>
      <c r="EE35" s="239">
        <v>10</v>
      </c>
      <c r="EF35" s="238"/>
      <c r="EG35" s="239">
        <v>7</v>
      </c>
      <c r="EH35" s="238"/>
      <c r="EI35" s="239">
        <v>15</v>
      </c>
      <c r="EJ35" s="238"/>
      <c r="EK35" s="239">
        <v>3</v>
      </c>
      <c r="EL35" s="238"/>
      <c r="EM35" s="238"/>
      <c r="EN35" s="238"/>
      <c r="EO35" s="238"/>
      <c r="EP35" s="238"/>
      <c r="EQ35" s="239">
        <v>3</v>
      </c>
      <c r="ER35" s="238"/>
      <c r="ES35" s="238"/>
      <c r="ET35" s="239">
        <v>25</v>
      </c>
      <c r="EU35" s="238"/>
      <c r="EV35" s="238"/>
      <c r="EW35" s="239">
        <v>3</v>
      </c>
      <c r="EX35" s="238"/>
      <c r="EY35" s="238"/>
      <c r="EZ35" s="238"/>
      <c r="FA35" s="238"/>
      <c r="FB35" s="238"/>
      <c r="FC35" s="238"/>
      <c r="FD35" s="238"/>
      <c r="FE35" s="238"/>
      <c r="FF35" s="238"/>
      <c r="FG35" s="238"/>
      <c r="FH35" s="238"/>
      <c r="FI35" s="238"/>
      <c r="FJ35" s="238"/>
      <c r="FK35" s="238"/>
      <c r="FL35" s="238"/>
      <c r="FM35" s="238"/>
      <c r="FN35" s="238"/>
      <c r="FO35" s="238"/>
      <c r="FP35" s="238"/>
      <c r="FQ35" s="238"/>
      <c r="FR35" s="238"/>
      <c r="FS35" s="238"/>
      <c r="FT35" s="238"/>
      <c r="FU35" s="238"/>
      <c r="FV35" s="238"/>
      <c r="FW35" s="238"/>
      <c r="FX35" s="238"/>
      <c r="FY35" s="238"/>
      <c r="FZ35" s="238"/>
      <c r="GA35" s="238"/>
      <c r="GB35" s="238"/>
      <c r="GC35" s="238"/>
      <c r="GD35" s="238"/>
      <c r="GE35" s="238"/>
      <c r="GF35" s="238"/>
      <c r="GG35" s="238"/>
      <c r="GH35" s="238"/>
      <c r="GI35" s="238"/>
      <c r="GJ35" s="238"/>
      <c r="GK35" s="238"/>
      <c r="GL35" s="238"/>
      <c r="GM35" s="238"/>
      <c r="GN35" s="238"/>
      <c r="GO35" s="238"/>
      <c r="GP35" s="238"/>
      <c r="GQ35" s="238"/>
      <c r="GR35" s="238"/>
      <c r="GS35" s="238"/>
    </row>
    <row r="36" spans="1:201" ht="11.1" customHeight="1" x14ac:dyDescent="0.2">
      <c r="A36" s="237" t="s">
        <v>215</v>
      </c>
      <c r="B36" s="239">
        <v>868</v>
      </c>
      <c r="C36" s="238"/>
      <c r="D36" s="239">
        <v>3</v>
      </c>
      <c r="E36" s="238"/>
      <c r="F36" s="239">
        <v>13</v>
      </c>
      <c r="G36" s="238"/>
      <c r="H36" s="238"/>
      <c r="I36" s="238"/>
      <c r="J36" s="238"/>
      <c r="K36" s="238"/>
      <c r="L36" s="238"/>
      <c r="M36" s="238"/>
      <c r="N36" s="239">
        <v>13</v>
      </c>
      <c r="O36" s="238"/>
      <c r="P36" s="238"/>
      <c r="Q36" s="238"/>
      <c r="R36" s="238"/>
      <c r="S36" s="238"/>
      <c r="T36" s="238"/>
      <c r="U36" s="238"/>
      <c r="V36" s="238"/>
      <c r="W36" s="238"/>
      <c r="X36" s="239">
        <v>223</v>
      </c>
      <c r="Y36" s="239">
        <v>47</v>
      </c>
      <c r="Z36" s="238"/>
      <c r="AA36" s="238"/>
      <c r="AB36" s="238"/>
      <c r="AC36" s="238"/>
      <c r="AD36" s="239">
        <v>783</v>
      </c>
      <c r="AE36" s="240">
        <v>2111</v>
      </c>
      <c r="AF36" s="239">
        <v>202</v>
      </c>
      <c r="AG36" s="239">
        <v>302</v>
      </c>
      <c r="AH36" s="238"/>
      <c r="AI36" s="238"/>
      <c r="AJ36" s="238"/>
      <c r="AK36" s="238"/>
      <c r="AL36" s="238"/>
      <c r="AM36" s="238"/>
      <c r="AN36" s="238"/>
      <c r="AO36" s="238"/>
      <c r="AP36" s="239">
        <v>4</v>
      </c>
      <c r="AQ36" s="239">
        <v>269</v>
      </c>
      <c r="AR36" s="238"/>
      <c r="AS36" s="238"/>
      <c r="AT36" s="238"/>
      <c r="AU36" s="238"/>
      <c r="AV36" s="238"/>
      <c r="AW36" s="238"/>
      <c r="AX36" s="239">
        <v>58</v>
      </c>
      <c r="AY36" s="239">
        <v>714</v>
      </c>
      <c r="AZ36" s="238"/>
      <c r="BA36" s="238"/>
      <c r="BB36" s="238"/>
      <c r="BC36" s="238"/>
      <c r="BD36" s="239">
        <v>4</v>
      </c>
      <c r="BE36" s="239">
        <v>13</v>
      </c>
      <c r="BF36" s="238"/>
      <c r="BG36" s="239">
        <v>5</v>
      </c>
      <c r="BH36" s="238"/>
      <c r="BI36" s="238"/>
      <c r="BJ36" s="238"/>
      <c r="BK36" s="238"/>
      <c r="BL36" s="238"/>
      <c r="BM36" s="238"/>
      <c r="BN36" s="238"/>
      <c r="BO36" s="238"/>
      <c r="BP36" s="238"/>
      <c r="BQ36" s="239">
        <v>104</v>
      </c>
      <c r="BR36" s="239">
        <v>3</v>
      </c>
      <c r="BS36" s="239">
        <v>25</v>
      </c>
      <c r="BT36" s="239">
        <v>36</v>
      </c>
      <c r="BU36" s="239">
        <v>289</v>
      </c>
      <c r="BV36" s="238"/>
      <c r="BW36" s="238"/>
      <c r="BX36" s="238"/>
      <c r="BY36" s="239">
        <v>69</v>
      </c>
      <c r="BZ36" s="238"/>
      <c r="CA36" s="239">
        <v>1</v>
      </c>
      <c r="CB36" s="238"/>
      <c r="CC36" s="238"/>
      <c r="CD36" s="238"/>
      <c r="CE36" s="239">
        <v>37</v>
      </c>
      <c r="CF36" s="238"/>
      <c r="CG36" s="239">
        <v>48</v>
      </c>
      <c r="CH36" s="238"/>
      <c r="CI36" s="239">
        <v>33</v>
      </c>
      <c r="CJ36" s="238"/>
      <c r="CK36" s="239">
        <v>22</v>
      </c>
      <c r="CL36" s="238"/>
      <c r="CM36" s="239">
        <v>12</v>
      </c>
      <c r="CN36" s="238"/>
      <c r="CO36" s="239">
        <v>13</v>
      </c>
      <c r="CP36" s="238"/>
      <c r="CQ36" s="239">
        <v>139</v>
      </c>
      <c r="CR36" s="238"/>
      <c r="CS36" s="239">
        <v>28</v>
      </c>
      <c r="CT36" s="238"/>
      <c r="CU36" s="239">
        <v>34</v>
      </c>
      <c r="CV36" s="238"/>
      <c r="CW36" s="239">
        <v>28</v>
      </c>
      <c r="CX36" s="238"/>
      <c r="CY36" s="239">
        <v>7</v>
      </c>
      <c r="CZ36" s="238"/>
      <c r="DA36" s="239">
        <v>16</v>
      </c>
      <c r="DB36" s="239"/>
      <c r="DC36" s="239">
        <v>117</v>
      </c>
      <c r="DD36" s="238"/>
      <c r="DE36" s="239">
        <v>14</v>
      </c>
      <c r="DF36" s="238"/>
      <c r="DG36" s="239">
        <v>8</v>
      </c>
      <c r="DH36" s="238"/>
      <c r="DI36" s="239">
        <v>43</v>
      </c>
      <c r="DJ36" s="238"/>
      <c r="DK36" s="239">
        <v>76</v>
      </c>
      <c r="DL36" s="238"/>
      <c r="DM36" s="239">
        <v>24</v>
      </c>
      <c r="DN36" s="238"/>
      <c r="DO36" s="239">
        <v>453</v>
      </c>
      <c r="DP36" s="238"/>
      <c r="DQ36" s="239">
        <v>55</v>
      </c>
      <c r="DR36" s="238"/>
      <c r="DS36" s="239">
        <v>73</v>
      </c>
      <c r="DT36" s="238"/>
      <c r="DU36" s="239">
        <v>28</v>
      </c>
      <c r="DV36" s="238"/>
      <c r="DW36" s="239">
        <v>69</v>
      </c>
      <c r="DX36" s="238"/>
      <c r="DY36" s="239">
        <v>110</v>
      </c>
      <c r="DZ36" s="238"/>
      <c r="EA36" s="239">
        <v>20</v>
      </c>
      <c r="EB36" s="238"/>
      <c r="EC36" s="239">
        <v>54</v>
      </c>
      <c r="ED36" s="238"/>
      <c r="EE36" s="239">
        <v>215</v>
      </c>
      <c r="EF36" s="238"/>
      <c r="EG36" s="239">
        <v>132</v>
      </c>
      <c r="EH36" s="238"/>
      <c r="EI36" s="239">
        <v>69</v>
      </c>
      <c r="EJ36" s="238"/>
      <c r="EK36" s="239">
        <v>31</v>
      </c>
      <c r="EL36" s="238"/>
      <c r="EM36" s="239">
        <v>30</v>
      </c>
      <c r="EN36" s="238"/>
      <c r="EO36" s="239">
        <v>41</v>
      </c>
      <c r="EP36" s="238"/>
      <c r="EQ36" s="239">
        <v>143</v>
      </c>
      <c r="ER36" s="238"/>
      <c r="ES36" s="238"/>
      <c r="ET36" s="239">
        <v>17</v>
      </c>
      <c r="EU36" s="239">
        <v>44</v>
      </c>
      <c r="EV36" s="238"/>
      <c r="EW36" s="239">
        <v>47</v>
      </c>
      <c r="EX36" s="238"/>
      <c r="EY36" s="238"/>
      <c r="EZ36" s="238"/>
      <c r="FA36" s="238"/>
      <c r="FB36" s="238"/>
      <c r="FC36" s="238"/>
      <c r="FD36" s="238"/>
      <c r="FE36" s="238"/>
      <c r="FF36" s="238"/>
      <c r="FG36" s="238"/>
      <c r="FH36" s="238"/>
      <c r="FI36" s="238"/>
      <c r="FJ36" s="238"/>
      <c r="FK36" s="239">
        <v>4</v>
      </c>
      <c r="FL36" s="238"/>
      <c r="FM36" s="238"/>
      <c r="FN36" s="238"/>
      <c r="FO36" s="238"/>
      <c r="FP36" s="238"/>
      <c r="FQ36" s="238"/>
      <c r="FR36" s="238"/>
      <c r="FS36" s="238"/>
      <c r="FT36" s="238"/>
      <c r="FU36" s="238"/>
      <c r="FV36" s="238"/>
      <c r="FW36" s="238"/>
      <c r="FX36" s="238"/>
      <c r="FY36" s="238"/>
      <c r="FZ36" s="238"/>
      <c r="GA36" s="238"/>
      <c r="GB36" s="238"/>
      <c r="GC36" s="238"/>
      <c r="GD36" s="238"/>
      <c r="GE36" s="238"/>
      <c r="GF36" s="238"/>
      <c r="GG36" s="238"/>
      <c r="GH36" s="238"/>
      <c r="GI36" s="238"/>
      <c r="GJ36" s="238"/>
      <c r="GK36" s="238"/>
      <c r="GL36" s="238"/>
      <c r="GM36" s="238"/>
      <c r="GN36" s="238"/>
      <c r="GO36" s="238"/>
      <c r="GP36" s="238"/>
      <c r="GQ36" s="238"/>
      <c r="GR36" s="238"/>
      <c r="GS36" s="238"/>
    </row>
    <row r="37" spans="1:201" ht="11.1" customHeight="1" x14ac:dyDescent="0.2">
      <c r="A37" s="237" t="s">
        <v>206</v>
      </c>
      <c r="B37" s="239">
        <v>819</v>
      </c>
      <c r="C37" s="238"/>
      <c r="D37" s="239">
        <v>954</v>
      </c>
      <c r="E37" s="238"/>
      <c r="F37" s="239">
        <v>199</v>
      </c>
      <c r="G37" s="238"/>
      <c r="H37" s="238"/>
      <c r="I37" s="238"/>
      <c r="J37" s="238"/>
      <c r="K37" s="238"/>
      <c r="L37" s="238"/>
      <c r="M37" s="238"/>
      <c r="N37" s="239">
        <v>25</v>
      </c>
      <c r="O37" s="238"/>
      <c r="P37" s="239">
        <v>8</v>
      </c>
      <c r="Q37" s="238"/>
      <c r="R37" s="238"/>
      <c r="S37" s="238"/>
      <c r="T37" s="238"/>
      <c r="U37" s="238"/>
      <c r="V37" s="238"/>
      <c r="W37" s="238"/>
      <c r="X37" s="239">
        <v>550</v>
      </c>
      <c r="Y37" s="240">
        <v>1199</v>
      </c>
      <c r="Z37" s="238"/>
      <c r="AA37" s="239">
        <v>7</v>
      </c>
      <c r="AB37" s="238"/>
      <c r="AC37" s="238"/>
      <c r="AD37" s="238"/>
      <c r="AE37" s="238"/>
      <c r="AF37" s="239">
        <v>423</v>
      </c>
      <c r="AG37" s="239">
        <v>7</v>
      </c>
      <c r="AH37" s="239">
        <v>433</v>
      </c>
      <c r="AI37" s="239">
        <v>153</v>
      </c>
      <c r="AJ37" s="239">
        <v>3</v>
      </c>
      <c r="AK37" s="239">
        <v>13</v>
      </c>
      <c r="AL37" s="239">
        <v>14</v>
      </c>
      <c r="AM37" s="239">
        <v>50</v>
      </c>
      <c r="AN37" s="238"/>
      <c r="AO37" s="239">
        <v>7</v>
      </c>
      <c r="AP37" s="239">
        <v>2</v>
      </c>
      <c r="AQ37" s="239">
        <v>25</v>
      </c>
      <c r="AR37" s="238"/>
      <c r="AS37" s="238"/>
      <c r="AT37" s="238"/>
      <c r="AU37" s="238"/>
      <c r="AV37" s="238"/>
      <c r="AW37" s="238"/>
      <c r="AX37" s="239">
        <v>83</v>
      </c>
      <c r="AY37" s="239">
        <v>585</v>
      </c>
      <c r="AZ37" s="238"/>
      <c r="BA37" s="239">
        <v>3</v>
      </c>
      <c r="BB37" s="238"/>
      <c r="BC37" s="238"/>
      <c r="BD37" s="239">
        <v>22</v>
      </c>
      <c r="BE37" s="239">
        <v>85</v>
      </c>
      <c r="BF37" s="238"/>
      <c r="BG37" s="239">
        <v>63</v>
      </c>
      <c r="BH37" s="238"/>
      <c r="BI37" s="238"/>
      <c r="BJ37" s="238"/>
      <c r="BK37" s="238"/>
      <c r="BL37" s="238"/>
      <c r="BM37" s="239">
        <v>39</v>
      </c>
      <c r="BN37" s="238"/>
      <c r="BO37" s="238"/>
      <c r="BP37" s="238"/>
      <c r="BQ37" s="239">
        <v>130</v>
      </c>
      <c r="BR37" s="239">
        <v>92</v>
      </c>
      <c r="BS37" s="239">
        <v>399</v>
      </c>
      <c r="BT37" s="239">
        <v>3</v>
      </c>
      <c r="BU37" s="239">
        <v>12</v>
      </c>
      <c r="BV37" s="238"/>
      <c r="BW37" s="238"/>
      <c r="BX37" s="238"/>
      <c r="BY37" s="239">
        <v>1</v>
      </c>
      <c r="BZ37" s="238"/>
      <c r="CA37" s="239">
        <v>8</v>
      </c>
      <c r="CB37" s="238"/>
      <c r="CC37" s="239">
        <v>98</v>
      </c>
      <c r="CD37" s="238"/>
      <c r="CE37" s="239">
        <v>143</v>
      </c>
      <c r="CF37" s="238"/>
      <c r="CG37" s="239">
        <v>85</v>
      </c>
      <c r="CH37" s="238"/>
      <c r="CI37" s="239">
        <v>111</v>
      </c>
      <c r="CJ37" s="238"/>
      <c r="CK37" s="239">
        <v>80</v>
      </c>
      <c r="CL37" s="238"/>
      <c r="CM37" s="239">
        <v>78</v>
      </c>
      <c r="CN37" s="238"/>
      <c r="CO37" s="239">
        <v>98</v>
      </c>
      <c r="CP37" s="238"/>
      <c r="CQ37" s="239">
        <v>206</v>
      </c>
      <c r="CR37" s="238"/>
      <c r="CS37" s="239">
        <v>125</v>
      </c>
      <c r="CT37" s="238"/>
      <c r="CU37" s="239">
        <v>65</v>
      </c>
      <c r="CV37" s="238"/>
      <c r="CW37" s="239">
        <v>196</v>
      </c>
      <c r="CX37" s="238"/>
      <c r="CY37" s="239">
        <v>98</v>
      </c>
      <c r="CZ37" s="238"/>
      <c r="DA37" s="239">
        <v>128</v>
      </c>
      <c r="DB37" s="238"/>
      <c r="DC37" s="239">
        <v>206</v>
      </c>
      <c r="DD37" s="238"/>
      <c r="DE37" s="239">
        <v>87</v>
      </c>
      <c r="DF37" s="238"/>
      <c r="DG37" s="239">
        <v>74</v>
      </c>
      <c r="DH37" s="238"/>
      <c r="DI37" s="239">
        <v>180</v>
      </c>
      <c r="DJ37" s="238"/>
      <c r="DK37" s="239">
        <v>250</v>
      </c>
      <c r="DL37" s="238"/>
      <c r="DM37" s="239">
        <v>167</v>
      </c>
      <c r="DN37" s="238"/>
      <c r="DO37" s="239">
        <v>363</v>
      </c>
      <c r="DP37" s="238"/>
      <c r="DQ37" s="239">
        <v>163</v>
      </c>
      <c r="DR37" s="238"/>
      <c r="DS37" s="239">
        <v>116</v>
      </c>
      <c r="DT37" s="238"/>
      <c r="DU37" s="239">
        <v>137</v>
      </c>
      <c r="DV37" s="238"/>
      <c r="DW37" s="239">
        <v>139</v>
      </c>
      <c r="DX37" s="238"/>
      <c r="DY37" s="239">
        <v>154</v>
      </c>
      <c r="DZ37" s="238"/>
      <c r="EA37" s="239">
        <v>68</v>
      </c>
      <c r="EB37" s="238"/>
      <c r="EC37" s="239">
        <v>93</v>
      </c>
      <c r="ED37" s="238"/>
      <c r="EE37" s="239">
        <v>124</v>
      </c>
      <c r="EF37" s="238"/>
      <c r="EG37" s="239">
        <v>137</v>
      </c>
      <c r="EH37" s="238"/>
      <c r="EI37" s="239">
        <v>120</v>
      </c>
      <c r="EJ37" s="238"/>
      <c r="EK37" s="239">
        <v>257</v>
      </c>
      <c r="EL37" s="238"/>
      <c r="EM37" s="239">
        <v>164</v>
      </c>
      <c r="EN37" s="238"/>
      <c r="EO37" s="239">
        <v>126</v>
      </c>
      <c r="EP37" s="238"/>
      <c r="EQ37" s="239">
        <v>243</v>
      </c>
      <c r="ER37" s="238"/>
      <c r="ES37" s="238"/>
      <c r="ET37" s="238"/>
      <c r="EU37" s="239">
        <v>73</v>
      </c>
      <c r="EV37" s="238"/>
      <c r="EW37" s="239">
        <v>214</v>
      </c>
      <c r="EX37" s="238"/>
      <c r="EY37" s="238"/>
      <c r="EZ37" s="238"/>
      <c r="FA37" s="238"/>
      <c r="FB37" s="238"/>
      <c r="FC37" s="238"/>
      <c r="FD37" s="238"/>
      <c r="FE37" s="238"/>
      <c r="FF37" s="238"/>
      <c r="FG37" s="238"/>
      <c r="FH37" s="238"/>
      <c r="FI37" s="238"/>
      <c r="FJ37" s="238"/>
      <c r="FK37" s="238"/>
      <c r="FL37" s="238"/>
      <c r="FM37" s="238"/>
      <c r="FN37" s="238"/>
      <c r="FO37" s="238"/>
      <c r="FP37" s="238"/>
      <c r="FQ37" s="238"/>
      <c r="FR37" s="238"/>
      <c r="FS37" s="238"/>
      <c r="FT37" s="238"/>
      <c r="FU37" s="238"/>
      <c r="FV37" s="238"/>
      <c r="FW37" s="238"/>
      <c r="FX37" s="238"/>
      <c r="FY37" s="238"/>
      <c r="FZ37" s="238"/>
      <c r="GA37" s="238"/>
      <c r="GB37" s="238"/>
      <c r="GC37" s="238"/>
      <c r="GD37" s="238"/>
      <c r="GE37" s="238"/>
      <c r="GF37" s="238"/>
      <c r="GG37" s="238"/>
      <c r="GH37" s="238"/>
      <c r="GI37" s="238"/>
      <c r="GJ37" s="238"/>
      <c r="GK37" s="238"/>
      <c r="GL37" s="238"/>
      <c r="GM37" s="238"/>
      <c r="GN37" s="238"/>
      <c r="GO37" s="238"/>
      <c r="GP37" s="238"/>
      <c r="GQ37" s="238"/>
      <c r="GR37" s="238"/>
      <c r="GS37" s="238"/>
    </row>
    <row r="38" spans="1:201" ht="11.1" customHeight="1" x14ac:dyDescent="0.2">
      <c r="A38" s="237" t="s">
        <v>394</v>
      </c>
      <c r="B38" s="239">
        <v>314</v>
      </c>
      <c r="C38" s="238"/>
      <c r="D38" s="239">
        <v>363</v>
      </c>
      <c r="E38" s="238"/>
      <c r="F38" s="239">
        <v>101</v>
      </c>
      <c r="G38" s="239">
        <v>2</v>
      </c>
      <c r="H38" s="238"/>
      <c r="I38" s="238"/>
      <c r="J38" s="238"/>
      <c r="K38" s="238"/>
      <c r="L38" s="238"/>
      <c r="M38" s="238"/>
      <c r="N38" s="239">
        <v>432</v>
      </c>
      <c r="O38" s="238"/>
      <c r="P38" s="239">
        <v>206</v>
      </c>
      <c r="Q38" s="238"/>
      <c r="R38" s="239">
        <v>10</v>
      </c>
      <c r="S38" s="238"/>
      <c r="T38" s="238"/>
      <c r="U38" s="238"/>
      <c r="V38" s="238"/>
      <c r="W38" s="238"/>
      <c r="X38" s="239">
        <v>277</v>
      </c>
      <c r="Y38" s="239">
        <v>239</v>
      </c>
      <c r="Z38" s="238"/>
      <c r="AA38" s="238"/>
      <c r="AB38" s="238"/>
      <c r="AC38" s="238"/>
      <c r="AD38" s="239">
        <v>64</v>
      </c>
      <c r="AE38" s="239">
        <v>398</v>
      </c>
      <c r="AF38" s="239">
        <v>153</v>
      </c>
      <c r="AG38" s="239">
        <v>282</v>
      </c>
      <c r="AH38" s="238"/>
      <c r="AI38" s="239">
        <v>3</v>
      </c>
      <c r="AJ38" s="239">
        <v>5</v>
      </c>
      <c r="AK38" s="239">
        <v>3</v>
      </c>
      <c r="AL38" s="238"/>
      <c r="AM38" s="238"/>
      <c r="AN38" s="238"/>
      <c r="AO38" s="238"/>
      <c r="AP38" s="238"/>
      <c r="AQ38" s="239">
        <v>275</v>
      </c>
      <c r="AR38" s="238"/>
      <c r="AS38" s="238"/>
      <c r="AT38" s="238"/>
      <c r="AU38" s="238"/>
      <c r="AV38" s="238"/>
      <c r="AW38" s="238"/>
      <c r="AX38" s="239">
        <v>58</v>
      </c>
      <c r="AY38" s="239">
        <v>564</v>
      </c>
      <c r="AZ38" s="238"/>
      <c r="BA38" s="238"/>
      <c r="BB38" s="238"/>
      <c r="BC38" s="238"/>
      <c r="BD38" s="239">
        <v>32</v>
      </c>
      <c r="BE38" s="239">
        <v>132</v>
      </c>
      <c r="BF38" s="238"/>
      <c r="BG38" s="239">
        <v>37</v>
      </c>
      <c r="BH38" s="238"/>
      <c r="BI38" s="238"/>
      <c r="BJ38" s="238"/>
      <c r="BK38" s="238"/>
      <c r="BL38" s="238"/>
      <c r="BM38" s="239">
        <v>2</v>
      </c>
      <c r="BN38" s="238"/>
      <c r="BO38" s="238"/>
      <c r="BP38" s="238"/>
      <c r="BQ38" s="239">
        <v>109</v>
      </c>
      <c r="BR38" s="239">
        <v>44</v>
      </c>
      <c r="BS38" s="239">
        <v>228</v>
      </c>
      <c r="BT38" s="239">
        <v>6</v>
      </c>
      <c r="BU38" s="239">
        <v>136</v>
      </c>
      <c r="BV38" s="238"/>
      <c r="BW38" s="238"/>
      <c r="BX38" s="239">
        <v>6</v>
      </c>
      <c r="BY38" s="239">
        <v>45</v>
      </c>
      <c r="BZ38" s="238"/>
      <c r="CA38" s="239">
        <v>29</v>
      </c>
      <c r="CB38" s="238"/>
      <c r="CC38" s="238"/>
      <c r="CD38" s="238"/>
      <c r="CE38" s="239">
        <v>134</v>
      </c>
      <c r="CF38" s="238"/>
      <c r="CG38" s="239">
        <v>129</v>
      </c>
      <c r="CH38" s="238"/>
      <c r="CI38" s="239">
        <v>51</v>
      </c>
      <c r="CJ38" s="238"/>
      <c r="CK38" s="239">
        <v>39</v>
      </c>
      <c r="CL38" s="238"/>
      <c r="CM38" s="239">
        <v>66</v>
      </c>
      <c r="CN38" s="238"/>
      <c r="CO38" s="239">
        <v>34</v>
      </c>
      <c r="CP38" s="238"/>
      <c r="CQ38" s="239">
        <v>107</v>
      </c>
      <c r="CR38" s="238"/>
      <c r="CS38" s="239">
        <v>69</v>
      </c>
      <c r="CT38" s="238"/>
      <c r="CU38" s="239">
        <v>86</v>
      </c>
      <c r="CV38" s="238"/>
      <c r="CW38" s="239">
        <v>98</v>
      </c>
      <c r="CX38" s="238"/>
      <c r="CY38" s="239">
        <v>58</v>
      </c>
      <c r="CZ38" s="238"/>
      <c r="DA38" s="239">
        <v>84</v>
      </c>
      <c r="DB38" s="238"/>
      <c r="DC38" s="239">
        <v>95</v>
      </c>
      <c r="DD38" s="238"/>
      <c r="DE38" s="239">
        <v>103</v>
      </c>
      <c r="DF38" s="238"/>
      <c r="DG38" s="239">
        <v>45</v>
      </c>
      <c r="DH38" s="238"/>
      <c r="DI38" s="239">
        <v>126</v>
      </c>
      <c r="DJ38" s="238"/>
      <c r="DK38" s="239">
        <v>131</v>
      </c>
      <c r="DL38" s="238"/>
      <c r="DM38" s="239">
        <v>35</v>
      </c>
      <c r="DN38" s="238"/>
      <c r="DO38" s="239">
        <v>188</v>
      </c>
      <c r="DP38" s="238"/>
      <c r="DQ38" s="239">
        <v>113</v>
      </c>
      <c r="DR38" s="238"/>
      <c r="DS38" s="239">
        <v>140</v>
      </c>
      <c r="DT38" s="238"/>
      <c r="DU38" s="239">
        <v>86</v>
      </c>
      <c r="DV38" s="238"/>
      <c r="DW38" s="239">
        <v>78</v>
      </c>
      <c r="DX38" s="238"/>
      <c r="DY38" s="239">
        <v>69</v>
      </c>
      <c r="DZ38" s="238"/>
      <c r="EA38" s="239">
        <v>59</v>
      </c>
      <c r="EB38" s="238"/>
      <c r="EC38" s="239">
        <v>69</v>
      </c>
      <c r="ED38" s="238"/>
      <c r="EE38" s="239">
        <v>158</v>
      </c>
      <c r="EF38" s="238"/>
      <c r="EG38" s="239">
        <v>144</v>
      </c>
      <c r="EH38" s="238"/>
      <c r="EI38" s="239">
        <v>54</v>
      </c>
      <c r="EJ38" s="238"/>
      <c r="EK38" s="239">
        <v>99</v>
      </c>
      <c r="EL38" s="238"/>
      <c r="EM38" s="239">
        <v>45</v>
      </c>
      <c r="EN38" s="238"/>
      <c r="EO38" s="239">
        <v>61</v>
      </c>
      <c r="EP38" s="238"/>
      <c r="EQ38" s="239">
        <v>171</v>
      </c>
      <c r="ER38" s="238"/>
      <c r="ES38" s="238"/>
      <c r="ET38" s="239">
        <v>9</v>
      </c>
      <c r="EU38" s="239">
        <v>78</v>
      </c>
      <c r="EV38" s="238"/>
      <c r="EW38" s="239">
        <v>26</v>
      </c>
      <c r="EX38" s="238"/>
      <c r="EY38" s="238"/>
      <c r="EZ38" s="238"/>
      <c r="FA38" s="238"/>
      <c r="FB38" s="238"/>
      <c r="FC38" s="238"/>
      <c r="FD38" s="238"/>
      <c r="FE38" s="238"/>
      <c r="FF38" s="238"/>
      <c r="FG38" s="238"/>
      <c r="FH38" s="238"/>
      <c r="FI38" s="239">
        <v>3</v>
      </c>
      <c r="FJ38" s="238"/>
      <c r="FK38" s="238"/>
      <c r="FL38" s="238"/>
      <c r="FM38" s="239">
        <v>2</v>
      </c>
      <c r="FN38" s="238"/>
      <c r="FO38" s="238"/>
      <c r="FP38" s="238"/>
      <c r="FQ38" s="238"/>
      <c r="FR38" s="238"/>
      <c r="FS38" s="238"/>
      <c r="FT38" s="238"/>
      <c r="FU38" s="238"/>
      <c r="FV38" s="238"/>
      <c r="FW38" s="238"/>
      <c r="FX38" s="238"/>
      <c r="FY38" s="238"/>
      <c r="FZ38" s="238"/>
      <c r="GA38" s="238"/>
      <c r="GB38" s="238"/>
      <c r="GC38" s="238"/>
      <c r="GD38" s="238"/>
      <c r="GE38" s="238"/>
      <c r="GF38" s="238"/>
      <c r="GG38" s="238"/>
      <c r="GH38" s="238"/>
      <c r="GI38" s="238"/>
      <c r="GJ38" s="238"/>
      <c r="GK38" s="238"/>
      <c r="GL38" s="238"/>
      <c r="GM38" s="238"/>
      <c r="GN38" s="238"/>
      <c r="GO38" s="238"/>
      <c r="GP38" s="238"/>
      <c r="GQ38" s="238"/>
      <c r="GR38" s="238"/>
      <c r="GS38" s="238"/>
    </row>
    <row r="39" spans="1:201" ht="11.1" customHeight="1" x14ac:dyDescent="0.2">
      <c r="A39" s="237" t="s">
        <v>395</v>
      </c>
      <c r="B39" s="239">
        <v>841</v>
      </c>
      <c r="C39" s="238"/>
      <c r="D39" s="239">
        <v>354</v>
      </c>
      <c r="E39" s="238"/>
      <c r="F39" s="239">
        <v>19</v>
      </c>
      <c r="G39" s="238"/>
      <c r="H39" s="238"/>
      <c r="I39" s="238"/>
      <c r="J39" s="238"/>
      <c r="K39" s="238"/>
      <c r="L39" s="238"/>
      <c r="M39" s="238"/>
      <c r="N39" s="239">
        <v>133</v>
      </c>
      <c r="O39" s="238"/>
      <c r="P39" s="239">
        <v>27</v>
      </c>
      <c r="Q39" s="238"/>
      <c r="R39" s="238"/>
      <c r="S39" s="238"/>
      <c r="T39" s="238"/>
      <c r="U39" s="238"/>
      <c r="V39" s="238"/>
      <c r="W39" s="238"/>
      <c r="X39" s="239">
        <v>79</v>
      </c>
      <c r="Y39" s="240">
        <v>1051</v>
      </c>
      <c r="Z39" s="238"/>
      <c r="AA39" s="239">
        <v>5</v>
      </c>
      <c r="AB39" s="238"/>
      <c r="AC39" s="238"/>
      <c r="AD39" s="238"/>
      <c r="AE39" s="238"/>
      <c r="AF39" s="239">
        <v>49</v>
      </c>
      <c r="AG39" s="239">
        <v>101</v>
      </c>
      <c r="AH39" s="238"/>
      <c r="AI39" s="238"/>
      <c r="AJ39" s="238"/>
      <c r="AK39" s="238"/>
      <c r="AL39" s="238"/>
      <c r="AM39" s="238"/>
      <c r="AN39" s="238"/>
      <c r="AO39" s="238"/>
      <c r="AP39" s="239">
        <v>53</v>
      </c>
      <c r="AQ39" s="240">
        <v>1358</v>
      </c>
      <c r="AR39" s="238"/>
      <c r="AS39" s="238"/>
      <c r="AT39" s="238"/>
      <c r="AU39" s="238"/>
      <c r="AV39" s="238"/>
      <c r="AW39" s="238"/>
      <c r="AX39" s="239">
        <v>21</v>
      </c>
      <c r="AY39" s="239">
        <v>535</v>
      </c>
      <c r="AZ39" s="238"/>
      <c r="BA39" s="239">
        <v>3</v>
      </c>
      <c r="BB39" s="238"/>
      <c r="BC39" s="238"/>
      <c r="BD39" s="239">
        <v>2</v>
      </c>
      <c r="BE39" s="238"/>
      <c r="BF39" s="238"/>
      <c r="BG39" s="239">
        <v>458</v>
      </c>
      <c r="BH39" s="238"/>
      <c r="BI39" s="238"/>
      <c r="BJ39" s="238"/>
      <c r="BK39" s="238"/>
      <c r="BL39" s="238"/>
      <c r="BM39" s="238"/>
      <c r="BN39" s="238"/>
      <c r="BO39" s="238"/>
      <c r="BP39" s="238"/>
      <c r="BQ39" s="239">
        <v>104</v>
      </c>
      <c r="BR39" s="239">
        <v>151</v>
      </c>
      <c r="BS39" s="239">
        <v>316</v>
      </c>
      <c r="BT39" s="238"/>
      <c r="BU39" s="238"/>
      <c r="BV39" s="238"/>
      <c r="BW39" s="238"/>
      <c r="BX39" s="238"/>
      <c r="BY39" s="239">
        <v>7</v>
      </c>
      <c r="BZ39" s="239">
        <v>1</v>
      </c>
      <c r="CA39" s="239">
        <v>14</v>
      </c>
      <c r="CB39" s="238"/>
      <c r="CC39" s="238"/>
      <c r="CD39" s="238"/>
      <c r="CE39" s="239">
        <v>128</v>
      </c>
      <c r="CF39" s="238"/>
      <c r="CG39" s="239">
        <v>42</v>
      </c>
      <c r="CH39" s="238"/>
      <c r="CI39" s="239">
        <v>24</v>
      </c>
      <c r="CJ39" s="238"/>
      <c r="CK39" s="239">
        <v>58</v>
      </c>
      <c r="CL39" s="238"/>
      <c r="CM39" s="239">
        <v>104</v>
      </c>
      <c r="CN39" s="238"/>
      <c r="CO39" s="238"/>
      <c r="CP39" s="238"/>
      <c r="CQ39" s="239">
        <v>131</v>
      </c>
      <c r="CR39" s="238"/>
      <c r="CS39" s="239">
        <v>69</v>
      </c>
      <c r="CT39" s="238"/>
      <c r="CU39" s="238"/>
      <c r="CV39" s="238"/>
      <c r="CW39" s="239">
        <v>95</v>
      </c>
      <c r="CX39" s="238"/>
      <c r="CY39" s="239">
        <v>84</v>
      </c>
      <c r="CZ39" s="238"/>
      <c r="DA39" s="239">
        <v>101</v>
      </c>
      <c r="DB39" s="238"/>
      <c r="DC39" s="239">
        <v>218</v>
      </c>
      <c r="DD39" s="238"/>
      <c r="DE39" s="238"/>
      <c r="DF39" s="238"/>
      <c r="DG39" s="239">
        <v>26</v>
      </c>
      <c r="DH39" s="238"/>
      <c r="DI39" s="239">
        <v>63</v>
      </c>
      <c r="DJ39" s="238"/>
      <c r="DK39" s="238"/>
      <c r="DL39" s="238"/>
      <c r="DM39" s="239">
        <v>86</v>
      </c>
      <c r="DN39" s="238"/>
      <c r="DO39" s="239">
        <v>460</v>
      </c>
      <c r="DP39" s="238"/>
      <c r="DQ39" s="239">
        <v>86</v>
      </c>
      <c r="DR39" s="238"/>
      <c r="DS39" s="239">
        <v>168</v>
      </c>
      <c r="DT39" s="238"/>
      <c r="DU39" s="238"/>
      <c r="DV39" s="238"/>
      <c r="DW39" s="239">
        <v>127</v>
      </c>
      <c r="DX39" s="238"/>
      <c r="DY39" s="239">
        <v>188</v>
      </c>
      <c r="DZ39" s="238"/>
      <c r="EA39" s="239">
        <v>8</v>
      </c>
      <c r="EB39" s="238"/>
      <c r="EC39" s="239">
        <v>42</v>
      </c>
      <c r="ED39" s="238"/>
      <c r="EE39" s="239">
        <v>272</v>
      </c>
      <c r="EF39" s="238"/>
      <c r="EG39" s="239">
        <v>168</v>
      </c>
      <c r="EH39" s="238"/>
      <c r="EI39" s="239">
        <v>174</v>
      </c>
      <c r="EJ39" s="238"/>
      <c r="EK39" s="239">
        <v>12</v>
      </c>
      <c r="EL39" s="238"/>
      <c r="EM39" s="239">
        <v>21</v>
      </c>
      <c r="EN39" s="238"/>
      <c r="EO39" s="239">
        <v>132</v>
      </c>
      <c r="EP39" s="238"/>
      <c r="EQ39" s="239">
        <v>56</v>
      </c>
      <c r="ER39" s="238"/>
      <c r="ES39" s="238"/>
      <c r="ET39" s="239">
        <v>3</v>
      </c>
      <c r="EU39" s="239">
        <v>71</v>
      </c>
      <c r="EV39" s="238"/>
      <c r="EW39" s="239">
        <v>32</v>
      </c>
      <c r="EX39" s="238"/>
      <c r="EY39" s="238"/>
      <c r="EZ39" s="238"/>
      <c r="FA39" s="238"/>
      <c r="FB39" s="238"/>
      <c r="FC39" s="238"/>
      <c r="FD39" s="238"/>
      <c r="FE39" s="238"/>
      <c r="FF39" s="238"/>
      <c r="FG39" s="238"/>
      <c r="FH39" s="238"/>
      <c r="FI39" s="238"/>
      <c r="FJ39" s="238"/>
      <c r="FK39" s="238"/>
      <c r="FL39" s="238"/>
      <c r="FM39" s="238"/>
      <c r="FN39" s="238"/>
      <c r="FO39" s="238"/>
      <c r="FP39" s="238"/>
      <c r="FQ39" s="238"/>
      <c r="FR39" s="238"/>
      <c r="FS39" s="238"/>
      <c r="FT39" s="238"/>
      <c r="FU39" s="238"/>
      <c r="FV39" s="238"/>
      <c r="FW39" s="238"/>
      <c r="FX39" s="238"/>
      <c r="FY39" s="238"/>
      <c r="FZ39" s="238"/>
      <c r="GA39" s="238"/>
      <c r="GB39" s="238"/>
      <c r="GC39" s="238"/>
      <c r="GD39" s="238"/>
      <c r="GE39" s="238"/>
      <c r="GF39" s="238"/>
      <c r="GG39" s="238"/>
      <c r="GH39" s="238"/>
      <c r="GI39" s="238"/>
      <c r="GJ39" s="238"/>
      <c r="GK39" s="238"/>
      <c r="GL39" s="238"/>
      <c r="GM39" s="238"/>
      <c r="GN39" s="238"/>
      <c r="GO39" s="238"/>
      <c r="GP39" s="238"/>
      <c r="GQ39" s="238"/>
      <c r="GR39" s="238"/>
      <c r="GS39" s="238"/>
    </row>
    <row r="40" spans="1:201" ht="11.1" customHeight="1" x14ac:dyDescent="0.2">
      <c r="A40" s="237" t="s">
        <v>396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9">
        <v>2</v>
      </c>
      <c r="Z40" s="238"/>
      <c r="AA40" s="238"/>
      <c r="AB40" s="238"/>
      <c r="AC40" s="238"/>
      <c r="AD40" s="239">
        <v>10</v>
      </c>
      <c r="AE40" s="239">
        <v>99</v>
      </c>
      <c r="AF40" s="238"/>
      <c r="AG40" s="238"/>
      <c r="AH40" s="238"/>
      <c r="AI40" s="238"/>
      <c r="AJ40" s="238"/>
      <c r="AK40" s="238"/>
      <c r="AL40" s="238"/>
      <c r="AM40" s="238"/>
      <c r="AN40" s="238"/>
      <c r="AO40" s="238"/>
      <c r="AP40" s="238"/>
      <c r="AQ40" s="238"/>
      <c r="AR40" s="238"/>
      <c r="AS40" s="238"/>
      <c r="AT40" s="238"/>
      <c r="AU40" s="238"/>
      <c r="AV40" s="238"/>
      <c r="AW40" s="238"/>
      <c r="AX40" s="238"/>
      <c r="AY40" s="239">
        <v>76</v>
      </c>
      <c r="AZ40" s="238"/>
      <c r="BA40" s="238"/>
      <c r="BB40" s="238"/>
      <c r="BC40" s="238"/>
      <c r="BD40" s="238"/>
      <c r="BE40" s="238"/>
      <c r="BF40" s="238"/>
      <c r="BG40" s="238"/>
      <c r="BH40" s="238"/>
      <c r="BI40" s="238"/>
      <c r="BJ40" s="238"/>
      <c r="BK40" s="238"/>
      <c r="BL40" s="238"/>
      <c r="BM40" s="238"/>
      <c r="BN40" s="238"/>
      <c r="BO40" s="238"/>
      <c r="BP40" s="238"/>
      <c r="BQ40" s="239">
        <v>19</v>
      </c>
      <c r="BR40" s="238"/>
      <c r="BS40" s="238"/>
      <c r="BT40" s="238"/>
      <c r="BU40" s="239">
        <v>65</v>
      </c>
      <c r="BV40" s="238"/>
      <c r="BW40" s="238"/>
      <c r="BX40" s="238"/>
      <c r="BY40" s="239">
        <v>4</v>
      </c>
      <c r="BZ40" s="238"/>
      <c r="CA40" s="238"/>
      <c r="CB40" s="238"/>
      <c r="CC40" s="238"/>
      <c r="CD40" s="238"/>
      <c r="CE40" s="239">
        <v>12</v>
      </c>
      <c r="CF40" s="238"/>
      <c r="CG40" s="239">
        <v>11</v>
      </c>
      <c r="CH40" s="238"/>
      <c r="CI40" s="239">
        <v>6</v>
      </c>
      <c r="CJ40" s="238"/>
      <c r="CK40" s="239">
        <v>11</v>
      </c>
      <c r="CL40" s="238"/>
      <c r="CM40" s="239">
        <v>17</v>
      </c>
      <c r="CN40" s="238"/>
      <c r="CO40" s="239">
        <v>21</v>
      </c>
      <c r="CP40" s="238"/>
      <c r="CQ40" s="239">
        <v>16</v>
      </c>
      <c r="CR40" s="238"/>
      <c r="CS40" s="239">
        <v>6</v>
      </c>
      <c r="CT40" s="238"/>
      <c r="CU40" s="239">
        <v>3</v>
      </c>
      <c r="CV40" s="238"/>
      <c r="CW40" s="239">
        <v>9</v>
      </c>
      <c r="CX40" s="238"/>
      <c r="CY40" s="239">
        <v>15</v>
      </c>
      <c r="CZ40" s="238"/>
      <c r="DA40" s="239">
        <v>5</v>
      </c>
      <c r="DB40" s="238"/>
      <c r="DC40" s="239">
        <v>18</v>
      </c>
      <c r="DD40" s="238"/>
      <c r="DE40" s="239">
        <v>14</v>
      </c>
      <c r="DF40" s="238"/>
      <c r="DG40" s="239">
        <v>8</v>
      </c>
      <c r="DH40" s="238"/>
      <c r="DI40" s="239">
        <v>6</v>
      </c>
      <c r="DJ40" s="238"/>
      <c r="DK40" s="239">
        <v>12</v>
      </c>
      <c r="DL40" s="238"/>
      <c r="DM40" s="239">
        <v>11</v>
      </c>
      <c r="DN40" s="238"/>
      <c r="DO40" s="239">
        <v>10</v>
      </c>
      <c r="DP40" s="238"/>
      <c r="DQ40" s="239">
        <v>5</v>
      </c>
      <c r="DR40" s="238"/>
      <c r="DS40" s="239">
        <v>9</v>
      </c>
      <c r="DT40" s="238"/>
      <c r="DU40" s="239">
        <v>11</v>
      </c>
      <c r="DV40" s="238"/>
      <c r="DW40" s="239">
        <v>17</v>
      </c>
      <c r="DX40" s="238"/>
      <c r="DY40" s="239">
        <v>28</v>
      </c>
      <c r="DZ40" s="238"/>
      <c r="EA40" s="239">
        <v>3</v>
      </c>
      <c r="EB40" s="238"/>
      <c r="EC40" s="239">
        <v>3</v>
      </c>
      <c r="ED40" s="238"/>
      <c r="EE40" s="239">
        <v>16</v>
      </c>
      <c r="EF40" s="238"/>
      <c r="EG40" s="239">
        <v>19</v>
      </c>
      <c r="EH40" s="238"/>
      <c r="EI40" s="239">
        <v>3</v>
      </c>
      <c r="EJ40" s="238"/>
      <c r="EK40" s="239">
        <v>19</v>
      </c>
      <c r="EL40" s="238"/>
      <c r="EM40" s="239">
        <v>6</v>
      </c>
      <c r="EN40" s="238"/>
      <c r="EO40" s="239">
        <v>20</v>
      </c>
      <c r="EP40" s="238"/>
      <c r="EQ40" s="239">
        <v>3</v>
      </c>
      <c r="ER40" s="238"/>
      <c r="ES40" s="238"/>
      <c r="ET40" s="238"/>
      <c r="EU40" s="238"/>
      <c r="EV40" s="238"/>
      <c r="EW40" s="238"/>
      <c r="EX40" s="238"/>
      <c r="EY40" s="238"/>
      <c r="EZ40" s="238"/>
      <c r="FA40" s="238"/>
      <c r="FB40" s="238"/>
      <c r="FC40" s="238"/>
      <c r="FD40" s="238"/>
      <c r="FE40" s="238"/>
      <c r="FF40" s="238"/>
      <c r="FG40" s="238"/>
      <c r="FH40" s="238"/>
      <c r="FI40" s="238"/>
      <c r="FJ40" s="238"/>
      <c r="FK40" s="238"/>
      <c r="FL40" s="238"/>
      <c r="FM40" s="238"/>
      <c r="FN40" s="238"/>
      <c r="FO40" s="238"/>
      <c r="FP40" s="238"/>
      <c r="FQ40" s="238"/>
      <c r="FR40" s="238"/>
      <c r="FS40" s="238"/>
      <c r="FT40" s="238"/>
      <c r="FU40" s="238"/>
      <c r="FV40" s="238"/>
      <c r="FW40" s="238"/>
      <c r="FX40" s="238"/>
      <c r="FY40" s="238"/>
      <c r="FZ40" s="238"/>
      <c r="GA40" s="238"/>
      <c r="GB40" s="238"/>
      <c r="GC40" s="238"/>
      <c r="GD40" s="238"/>
      <c r="GE40" s="238"/>
      <c r="GF40" s="238"/>
      <c r="GG40" s="238"/>
      <c r="GH40" s="238"/>
      <c r="GI40" s="238"/>
      <c r="GJ40" s="238"/>
      <c r="GK40" s="238"/>
      <c r="GL40" s="238"/>
      <c r="GM40" s="238"/>
      <c r="GN40" s="238"/>
      <c r="GO40" s="238"/>
      <c r="GP40" s="238"/>
      <c r="GQ40" s="238"/>
      <c r="GR40" s="238"/>
      <c r="GS40" s="238"/>
    </row>
    <row r="41" spans="1:201" ht="11.1" customHeight="1" x14ac:dyDescent="0.2">
      <c r="A41" s="237" t="s">
        <v>397</v>
      </c>
      <c r="B41" s="239">
        <v>8</v>
      </c>
      <c r="C41" s="238"/>
      <c r="D41" s="238"/>
      <c r="E41" s="238"/>
      <c r="F41" s="239">
        <v>297</v>
      </c>
      <c r="G41" s="239">
        <v>58</v>
      </c>
      <c r="H41" s="238"/>
      <c r="I41" s="238"/>
      <c r="J41" s="238"/>
      <c r="K41" s="238"/>
      <c r="L41" s="238"/>
      <c r="M41" s="238"/>
      <c r="N41" s="239">
        <v>105</v>
      </c>
      <c r="O41" s="238"/>
      <c r="P41" s="239">
        <v>5</v>
      </c>
      <c r="Q41" s="238"/>
      <c r="R41" s="238"/>
      <c r="S41" s="238"/>
      <c r="T41" s="238"/>
      <c r="U41" s="238"/>
      <c r="V41" s="238"/>
      <c r="W41" s="238"/>
      <c r="X41" s="239">
        <v>701</v>
      </c>
      <c r="Y41" s="239">
        <v>100</v>
      </c>
      <c r="Z41" s="238"/>
      <c r="AA41" s="238"/>
      <c r="AB41" s="238"/>
      <c r="AC41" s="238"/>
      <c r="AD41" s="238"/>
      <c r="AE41" s="239">
        <v>7</v>
      </c>
      <c r="AF41" s="239">
        <v>3</v>
      </c>
      <c r="AG41" s="238"/>
      <c r="AH41" s="238"/>
      <c r="AI41" s="238"/>
      <c r="AJ41" s="238"/>
      <c r="AK41" s="239">
        <v>5</v>
      </c>
      <c r="AL41" s="238"/>
      <c r="AM41" s="238"/>
      <c r="AN41" s="238"/>
      <c r="AO41" s="238"/>
      <c r="AP41" s="238"/>
      <c r="AQ41" s="238"/>
      <c r="AR41" s="238"/>
      <c r="AS41" s="238"/>
      <c r="AT41" s="238"/>
      <c r="AU41" s="238"/>
      <c r="AV41" s="238"/>
      <c r="AW41" s="238"/>
      <c r="AX41" s="239">
        <v>2</v>
      </c>
      <c r="AY41" s="239">
        <v>13</v>
      </c>
      <c r="AZ41" s="238"/>
      <c r="BA41" s="238"/>
      <c r="BB41" s="238"/>
      <c r="BC41" s="238"/>
      <c r="BD41" s="239">
        <v>4</v>
      </c>
      <c r="BE41" s="239">
        <v>8</v>
      </c>
      <c r="BF41" s="238"/>
      <c r="BG41" s="238"/>
      <c r="BH41" s="238"/>
      <c r="BI41" s="238"/>
      <c r="BJ41" s="238"/>
      <c r="BK41" s="238"/>
      <c r="BL41" s="238"/>
      <c r="BM41" s="238"/>
      <c r="BN41" s="238"/>
      <c r="BO41" s="238"/>
      <c r="BP41" s="238"/>
      <c r="BQ41" s="239">
        <v>2</v>
      </c>
      <c r="BR41" s="239">
        <v>6</v>
      </c>
      <c r="BS41" s="239">
        <v>2</v>
      </c>
      <c r="BT41" s="238"/>
      <c r="BU41" s="239">
        <v>3</v>
      </c>
      <c r="BV41" s="238"/>
      <c r="BW41" s="238"/>
      <c r="BX41" s="238"/>
      <c r="BY41" s="238"/>
      <c r="BZ41" s="239">
        <v>2</v>
      </c>
      <c r="CA41" s="239">
        <v>8</v>
      </c>
      <c r="CB41" s="238"/>
      <c r="CC41" s="238"/>
      <c r="CD41" s="238"/>
      <c r="CE41" s="238"/>
      <c r="CF41" s="238"/>
      <c r="CG41" s="238"/>
      <c r="CH41" s="238"/>
      <c r="CI41" s="239">
        <v>6</v>
      </c>
      <c r="CJ41" s="238"/>
      <c r="CK41" s="238"/>
      <c r="CL41" s="238"/>
      <c r="CM41" s="238"/>
      <c r="CN41" s="238"/>
      <c r="CO41" s="238"/>
      <c r="CP41" s="238"/>
      <c r="CQ41" s="239">
        <v>5</v>
      </c>
      <c r="CR41" s="238"/>
      <c r="CS41" s="238"/>
      <c r="CT41" s="238"/>
      <c r="CU41" s="238"/>
      <c r="CV41" s="238"/>
      <c r="CW41" s="239">
        <v>6</v>
      </c>
      <c r="CX41" s="238"/>
      <c r="CY41" s="238"/>
      <c r="CZ41" s="238"/>
      <c r="DA41" s="239">
        <v>3</v>
      </c>
      <c r="DB41" s="238"/>
      <c r="DC41" s="239">
        <v>9</v>
      </c>
      <c r="DD41" s="238"/>
      <c r="DE41" s="238"/>
      <c r="DF41" s="238"/>
      <c r="DG41" s="239">
        <v>3</v>
      </c>
      <c r="DH41" s="238"/>
      <c r="DI41" s="238"/>
      <c r="DJ41" s="238"/>
      <c r="DK41" s="239">
        <v>9</v>
      </c>
      <c r="DL41" s="238"/>
      <c r="DM41" s="238"/>
      <c r="DN41" s="238"/>
      <c r="DO41" s="238"/>
      <c r="DP41" s="238"/>
      <c r="DQ41" s="239">
        <v>2</v>
      </c>
      <c r="DR41" s="238"/>
      <c r="DS41" s="239">
        <v>3</v>
      </c>
      <c r="DT41" s="238"/>
      <c r="DU41" s="238"/>
      <c r="DV41" s="238"/>
      <c r="DW41" s="239">
        <v>6</v>
      </c>
      <c r="DX41" s="238"/>
      <c r="DY41" s="239">
        <v>3</v>
      </c>
      <c r="DZ41" s="238"/>
      <c r="EA41" s="238"/>
      <c r="EB41" s="238"/>
      <c r="EC41" s="238"/>
      <c r="ED41" s="238"/>
      <c r="EE41" s="238"/>
      <c r="EF41" s="238"/>
      <c r="EG41" s="239">
        <v>7</v>
      </c>
      <c r="EH41" s="238"/>
      <c r="EI41" s="239">
        <v>3</v>
      </c>
      <c r="EJ41" s="238"/>
      <c r="EK41" s="239">
        <v>3</v>
      </c>
      <c r="EL41" s="238"/>
      <c r="EM41" s="238"/>
      <c r="EN41" s="238"/>
      <c r="EO41" s="239">
        <v>7</v>
      </c>
      <c r="EP41" s="238"/>
      <c r="EQ41" s="239">
        <v>6</v>
      </c>
      <c r="ER41" s="238"/>
      <c r="ES41" s="238"/>
      <c r="ET41" s="238"/>
      <c r="EU41" s="239">
        <v>2</v>
      </c>
      <c r="EV41" s="238"/>
      <c r="EW41" s="238"/>
      <c r="EX41" s="238"/>
      <c r="EY41" s="238"/>
      <c r="EZ41" s="238"/>
      <c r="FA41" s="238"/>
      <c r="FB41" s="238"/>
      <c r="FC41" s="238"/>
      <c r="FD41" s="238"/>
      <c r="FE41" s="238"/>
      <c r="FF41" s="238"/>
      <c r="FG41" s="238"/>
      <c r="FH41" s="238"/>
      <c r="FI41" s="238"/>
      <c r="FJ41" s="238"/>
      <c r="FK41" s="238"/>
      <c r="FL41" s="238"/>
      <c r="FM41" s="238"/>
      <c r="FN41" s="238"/>
      <c r="FO41" s="238"/>
      <c r="FP41" s="238"/>
      <c r="FQ41" s="238"/>
      <c r="FR41" s="238"/>
      <c r="FS41" s="238"/>
      <c r="FT41" s="238"/>
      <c r="FU41" s="238"/>
      <c r="FV41" s="238"/>
      <c r="FW41" s="238"/>
      <c r="FX41" s="238"/>
      <c r="FY41" s="238"/>
      <c r="FZ41" s="238"/>
      <c r="GA41" s="238"/>
      <c r="GB41" s="238"/>
      <c r="GC41" s="238"/>
      <c r="GD41" s="238"/>
      <c r="GE41" s="238"/>
      <c r="GF41" s="238"/>
      <c r="GG41" s="238"/>
      <c r="GH41" s="238"/>
      <c r="GI41" s="238"/>
      <c r="GJ41" s="238"/>
      <c r="GK41" s="238"/>
      <c r="GL41" s="238"/>
      <c r="GM41" s="238"/>
      <c r="GN41" s="238"/>
      <c r="GO41" s="238"/>
      <c r="GP41" s="238"/>
      <c r="GQ41" s="238"/>
      <c r="GR41" s="238"/>
      <c r="GS41" s="238"/>
    </row>
    <row r="42" spans="1:201" ht="11.1" customHeight="1" x14ac:dyDescent="0.2">
      <c r="A42" s="237" t="s">
        <v>398</v>
      </c>
      <c r="B42" s="240">
        <v>1068</v>
      </c>
      <c r="C42" s="238"/>
      <c r="D42" s="240">
        <v>1200</v>
      </c>
      <c r="E42" s="238"/>
      <c r="F42" s="239">
        <v>189</v>
      </c>
      <c r="G42" s="238"/>
      <c r="H42" s="238"/>
      <c r="I42" s="238"/>
      <c r="J42" s="238"/>
      <c r="K42" s="238"/>
      <c r="L42" s="238"/>
      <c r="M42" s="238"/>
      <c r="N42" s="239">
        <v>22</v>
      </c>
      <c r="O42" s="238"/>
      <c r="P42" s="238"/>
      <c r="Q42" s="238"/>
      <c r="R42" s="238"/>
      <c r="S42" s="238"/>
      <c r="T42" s="238"/>
      <c r="U42" s="238"/>
      <c r="V42" s="238"/>
      <c r="W42" s="238"/>
      <c r="X42" s="239">
        <v>11</v>
      </c>
      <c r="Y42" s="239">
        <v>45</v>
      </c>
      <c r="Z42" s="238"/>
      <c r="AA42" s="238"/>
      <c r="AB42" s="238"/>
      <c r="AC42" s="238"/>
      <c r="AD42" s="238"/>
      <c r="AE42" s="238"/>
      <c r="AF42" s="239">
        <v>36</v>
      </c>
      <c r="AG42" s="239">
        <v>162</v>
      </c>
      <c r="AH42" s="238"/>
      <c r="AI42" s="239">
        <v>6</v>
      </c>
      <c r="AJ42" s="239">
        <v>5</v>
      </c>
      <c r="AK42" s="239">
        <v>3</v>
      </c>
      <c r="AL42" s="239">
        <v>9</v>
      </c>
      <c r="AM42" s="239">
        <v>38</v>
      </c>
      <c r="AN42" s="238"/>
      <c r="AO42" s="238"/>
      <c r="AP42" s="239">
        <v>2</v>
      </c>
      <c r="AQ42" s="239">
        <v>532</v>
      </c>
      <c r="AR42" s="238"/>
      <c r="AS42" s="238"/>
      <c r="AT42" s="238"/>
      <c r="AU42" s="238"/>
      <c r="AV42" s="238"/>
      <c r="AW42" s="238"/>
      <c r="AX42" s="239">
        <v>4</v>
      </c>
      <c r="AY42" s="239">
        <v>61</v>
      </c>
      <c r="AZ42" s="238"/>
      <c r="BA42" s="238"/>
      <c r="BB42" s="238"/>
      <c r="BC42" s="238"/>
      <c r="BD42" s="239">
        <v>11</v>
      </c>
      <c r="BE42" s="239">
        <v>15</v>
      </c>
      <c r="BF42" s="239">
        <v>20</v>
      </c>
      <c r="BG42" s="239">
        <v>376</v>
      </c>
      <c r="BH42" s="238"/>
      <c r="BI42" s="238"/>
      <c r="BJ42" s="238"/>
      <c r="BK42" s="238"/>
      <c r="BL42" s="238"/>
      <c r="BM42" s="239">
        <v>2</v>
      </c>
      <c r="BN42" s="238"/>
      <c r="BO42" s="238"/>
      <c r="BP42" s="238"/>
      <c r="BQ42" s="239">
        <v>19</v>
      </c>
      <c r="BR42" s="239">
        <v>6</v>
      </c>
      <c r="BS42" s="239">
        <v>46</v>
      </c>
      <c r="BT42" s="239">
        <v>6</v>
      </c>
      <c r="BU42" s="239">
        <v>109</v>
      </c>
      <c r="BV42" s="238"/>
      <c r="BW42" s="238"/>
      <c r="BX42" s="238"/>
      <c r="BY42" s="239">
        <v>2</v>
      </c>
      <c r="BZ42" s="238"/>
      <c r="CA42" s="239">
        <v>9</v>
      </c>
      <c r="CB42" s="238"/>
      <c r="CC42" s="239">
        <v>18</v>
      </c>
      <c r="CD42" s="238"/>
      <c r="CE42" s="239">
        <v>82</v>
      </c>
      <c r="CF42" s="238"/>
      <c r="CG42" s="239">
        <v>66</v>
      </c>
      <c r="CH42" s="238"/>
      <c r="CI42" s="239">
        <v>48</v>
      </c>
      <c r="CJ42" s="238"/>
      <c r="CK42" s="239">
        <v>39</v>
      </c>
      <c r="CL42" s="238"/>
      <c r="CM42" s="239">
        <v>52</v>
      </c>
      <c r="CN42" s="238"/>
      <c r="CO42" s="239">
        <v>50</v>
      </c>
      <c r="CP42" s="238"/>
      <c r="CQ42" s="239">
        <v>163</v>
      </c>
      <c r="CR42" s="238"/>
      <c r="CS42" s="239">
        <v>66</v>
      </c>
      <c r="CT42" s="238"/>
      <c r="CU42" s="239">
        <v>37</v>
      </c>
      <c r="CV42" s="238"/>
      <c r="CW42" s="239">
        <v>32</v>
      </c>
      <c r="CX42" s="238"/>
      <c r="CY42" s="239">
        <v>40</v>
      </c>
      <c r="CZ42" s="238"/>
      <c r="DA42" s="239">
        <v>14</v>
      </c>
      <c r="DB42" s="238"/>
      <c r="DC42" s="239">
        <v>95</v>
      </c>
      <c r="DD42" s="238"/>
      <c r="DE42" s="239">
        <v>34</v>
      </c>
      <c r="DF42" s="238"/>
      <c r="DG42" s="239">
        <v>13</v>
      </c>
      <c r="DH42" s="238"/>
      <c r="DI42" s="239">
        <v>189</v>
      </c>
      <c r="DJ42" s="238"/>
      <c r="DK42" s="239">
        <v>52</v>
      </c>
      <c r="DL42" s="238"/>
      <c r="DM42" s="239">
        <v>48</v>
      </c>
      <c r="DN42" s="238"/>
      <c r="DO42" s="239">
        <v>317</v>
      </c>
      <c r="DP42" s="238"/>
      <c r="DQ42" s="239">
        <v>53</v>
      </c>
      <c r="DR42" s="238"/>
      <c r="DS42" s="239">
        <v>27</v>
      </c>
      <c r="DT42" s="238"/>
      <c r="DU42" s="239">
        <v>50</v>
      </c>
      <c r="DV42" s="238"/>
      <c r="DW42" s="239">
        <v>29</v>
      </c>
      <c r="DX42" s="238"/>
      <c r="DY42" s="239">
        <v>107</v>
      </c>
      <c r="DZ42" s="238"/>
      <c r="EA42" s="239">
        <v>57</v>
      </c>
      <c r="EB42" s="238"/>
      <c r="EC42" s="239">
        <v>12</v>
      </c>
      <c r="ED42" s="238"/>
      <c r="EE42" s="239">
        <v>145</v>
      </c>
      <c r="EF42" s="238"/>
      <c r="EG42" s="239">
        <v>96</v>
      </c>
      <c r="EH42" s="238"/>
      <c r="EI42" s="239">
        <v>18</v>
      </c>
      <c r="EJ42" s="238"/>
      <c r="EK42" s="239">
        <v>22</v>
      </c>
      <c r="EL42" s="238"/>
      <c r="EM42" s="239">
        <v>45</v>
      </c>
      <c r="EN42" s="238"/>
      <c r="EO42" s="239">
        <v>61</v>
      </c>
      <c r="EP42" s="238"/>
      <c r="EQ42" s="239">
        <v>44</v>
      </c>
      <c r="ER42" s="238"/>
      <c r="ES42" s="238"/>
      <c r="ET42" s="238"/>
      <c r="EU42" s="239">
        <v>185</v>
      </c>
      <c r="EV42" s="238"/>
      <c r="EW42" s="238"/>
      <c r="EX42" s="238"/>
      <c r="EY42" s="238"/>
      <c r="EZ42" s="238"/>
      <c r="FA42" s="238"/>
      <c r="FB42" s="238"/>
      <c r="FC42" s="238"/>
      <c r="FD42" s="238"/>
      <c r="FE42" s="238"/>
      <c r="FF42" s="238"/>
      <c r="FG42" s="238"/>
      <c r="FH42" s="238"/>
      <c r="FI42" s="238"/>
      <c r="FJ42" s="238"/>
      <c r="FK42" s="238"/>
      <c r="FL42" s="238"/>
      <c r="FM42" s="238"/>
      <c r="FN42" s="238"/>
      <c r="FO42" s="238"/>
      <c r="FP42" s="238"/>
      <c r="FQ42" s="238"/>
      <c r="FR42" s="238"/>
      <c r="FS42" s="238"/>
      <c r="FT42" s="238"/>
      <c r="FU42" s="238"/>
      <c r="FV42" s="238"/>
      <c r="FW42" s="238"/>
      <c r="FX42" s="238"/>
      <c r="FY42" s="238"/>
      <c r="FZ42" s="238"/>
      <c r="GA42" s="238"/>
      <c r="GB42" s="238"/>
      <c r="GC42" s="238"/>
      <c r="GD42" s="238"/>
      <c r="GE42" s="238"/>
      <c r="GF42" s="238"/>
      <c r="GG42" s="238"/>
      <c r="GH42" s="238"/>
      <c r="GI42" s="238"/>
      <c r="GJ42" s="238"/>
      <c r="GK42" s="238"/>
      <c r="GL42" s="238"/>
      <c r="GM42" s="238"/>
      <c r="GN42" s="238"/>
      <c r="GO42" s="238"/>
      <c r="GP42" s="238"/>
      <c r="GQ42" s="238"/>
      <c r="GR42" s="238"/>
      <c r="GS42" s="238"/>
    </row>
    <row r="43" spans="1:201" ht="11.1" customHeight="1" x14ac:dyDescent="0.2">
      <c r="A43" s="237" t="s">
        <v>399</v>
      </c>
      <c r="B43" s="239">
        <v>60</v>
      </c>
      <c r="C43" s="238"/>
      <c r="D43" s="239">
        <v>32</v>
      </c>
      <c r="E43" s="238"/>
      <c r="F43" s="239">
        <v>101</v>
      </c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9">
        <v>31</v>
      </c>
      <c r="Y43" s="239">
        <v>11</v>
      </c>
      <c r="Z43" s="238"/>
      <c r="AA43" s="238"/>
      <c r="AB43" s="238"/>
      <c r="AC43" s="238"/>
      <c r="AD43" s="239">
        <v>5</v>
      </c>
      <c r="AE43" s="239">
        <v>7</v>
      </c>
      <c r="AF43" s="239">
        <v>20</v>
      </c>
      <c r="AG43" s="239">
        <v>5</v>
      </c>
      <c r="AH43" s="238"/>
      <c r="AI43" s="239">
        <v>12</v>
      </c>
      <c r="AJ43" s="239">
        <v>64</v>
      </c>
      <c r="AK43" s="239">
        <v>78</v>
      </c>
      <c r="AL43" s="239">
        <v>6</v>
      </c>
      <c r="AM43" s="239">
        <v>13</v>
      </c>
      <c r="AN43" s="238"/>
      <c r="AO43" s="239">
        <v>3</v>
      </c>
      <c r="AP43" s="238"/>
      <c r="AQ43" s="239">
        <v>38</v>
      </c>
      <c r="AR43" s="238"/>
      <c r="AS43" s="238"/>
      <c r="AT43" s="238"/>
      <c r="AU43" s="238"/>
      <c r="AV43" s="238"/>
      <c r="AW43" s="238"/>
      <c r="AX43" s="239">
        <v>2</v>
      </c>
      <c r="AY43" s="239">
        <v>5</v>
      </c>
      <c r="AZ43" s="238"/>
      <c r="BA43" s="239">
        <v>3</v>
      </c>
      <c r="BB43" s="238"/>
      <c r="BC43" s="239">
        <v>7</v>
      </c>
      <c r="BD43" s="239">
        <v>24</v>
      </c>
      <c r="BE43" s="239">
        <v>76</v>
      </c>
      <c r="BF43" s="238"/>
      <c r="BG43" s="239">
        <v>3</v>
      </c>
      <c r="BH43" s="238"/>
      <c r="BI43" s="238"/>
      <c r="BJ43" s="238"/>
      <c r="BK43" s="238"/>
      <c r="BL43" s="238"/>
      <c r="BM43" s="239">
        <v>2</v>
      </c>
      <c r="BN43" s="238"/>
      <c r="BO43" s="238"/>
      <c r="BP43" s="238"/>
      <c r="BQ43" s="239">
        <v>87</v>
      </c>
      <c r="BR43" s="239">
        <v>3</v>
      </c>
      <c r="BS43" s="239">
        <v>5</v>
      </c>
      <c r="BT43" s="238"/>
      <c r="BU43" s="239">
        <v>65</v>
      </c>
      <c r="BV43" s="238"/>
      <c r="BW43" s="238"/>
      <c r="BX43" s="238"/>
      <c r="BY43" s="238"/>
      <c r="BZ43" s="238"/>
      <c r="CA43" s="239">
        <v>4</v>
      </c>
      <c r="CB43" s="238"/>
      <c r="CC43" s="239">
        <v>2</v>
      </c>
      <c r="CD43" s="238"/>
      <c r="CE43" s="239">
        <v>107</v>
      </c>
      <c r="CF43" s="238"/>
      <c r="CG43" s="239">
        <v>5</v>
      </c>
      <c r="CH43" s="238"/>
      <c r="CI43" s="239">
        <v>3</v>
      </c>
      <c r="CJ43" s="238"/>
      <c r="CK43" s="239">
        <v>28</v>
      </c>
      <c r="CL43" s="238"/>
      <c r="CM43" s="239">
        <v>3</v>
      </c>
      <c r="CN43" s="238"/>
      <c r="CO43" s="239">
        <v>18</v>
      </c>
      <c r="CP43" s="238"/>
      <c r="CQ43" s="239">
        <v>21</v>
      </c>
      <c r="CR43" s="238"/>
      <c r="CS43" s="238"/>
      <c r="CT43" s="238"/>
      <c r="CU43" s="238"/>
      <c r="CV43" s="238"/>
      <c r="CW43" s="239">
        <v>28</v>
      </c>
      <c r="CX43" s="238"/>
      <c r="CY43" s="238"/>
      <c r="CZ43" s="238"/>
      <c r="DA43" s="239">
        <v>68</v>
      </c>
      <c r="DB43" s="238"/>
      <c r="DC43" s="239">
        <v>46</v>
      </c>
      <c r="DD43" s="238"/>
      <c r="DE43" s="239">
        <v>6</v>
      </c>
      <c r="DF43" s="238"/>
      <c r="DG43" s="238"/>
      <c r="DH43" s="238"/>
      <c r="DI43" s="239">
        <v>3</v>
      </c>
      <c r="DJ43" s="238"/>
      <c r="DK43" s="239">
        <v>17</v>
      </c>
      <c r="DL43" s="238"/>
      <c r="DM43" s="239">
        <v>8</v>
      </c>
      <c r="DN43" s="238"/>
      <c r="DO43" s="239">
        <v>342</v>
      </c>
      <c r="DP43" s="238"/>
      <c r="DQ43" s="239">
        <v>43</v>
      </c>
      <c r="DR43" s="238"/>
      <c r="DS43" s="239">
        <v>3</v>
      </c>
      <c r="DT43" s="238"/>
      <c r="DU43" s="239">
        <v>8</v>
      </c>
      <c r="DV43" s="238"/>
      <c r="DW43" s="239">
        <v>9</v>
      </c>
      <c r="DX43" s="238"/>
      <c r="DY43" s="238"/>
      <c r="DZ43" s="238"/>
      <c r="EA43" s="239">
        <v>3</v>
      </c>
      <c r="EB43" s="238"/>
      <c r="EC43" s="239">
        <v>3</v>
      </c>
      <c r="ED43" s="238"/>
      <c r="EE43" s="239">
        <v>47</v>
      </c>
      <c r="EF43" s="238"/>
      <c r="EG43" s="238"/>
      <c r="EH43" s="238"/>
      <c r="EI43" s="239">
        <v>3</v>
      </c>
      <c r="EJ43" s="238"/>
      <c r="EK43" s="239">
        <v>31</v>
      </c>
      <c r="EL43" s="238"/>
      <c r="EM43" s="239">
        <v>21</v>
      </c>
      <c r="EN43" s="238"/>
      <c r="EO43" s="239">
        <v>14</v>
      </c>
      <c r="EP43" s="238"/>
      <c r="EQ43" s="239">
        <v>9</v>
      </c>
      <c r="ER43" s="238"/>
      <c r="ES43" s="238"/>
      <c r="ET43" s="238"/>
      <c r="EU43" s="238"/>
      <c r="EV43" s="238"/>
      <c r="EW43" s="239">
        <v>3</v>
      </c>
      <c r="EX43" s="238"/>
      <c r="EY43" s="238"/>
      <c r="EZ43" s="238"/>
      <c r="FA43" s="238"/>
      <c r="FB43" s="238"/>
      <c r="FC43" s="238"/>
      <c r="FD43" s="238"/>
      <c r="FE43" s="238"/>
      <c r="FF43" s="238"/>
      <c r="FG43" s="238"/>
      <c r="FH43" s="238"/>
      <c r="FI43" s="238"/>
      <c r="FJ43" s="238"/>
      <c r="FK43" s="238"/>
      <c r="FL43" s="238"/>
      <c r="FM43" s="238"/>
      <c r="FN43" s="238"/>
      <c r="FO43" s="238"/>
      <c r="FP43" s="238"/>
      <c r="FQ43" s="238"/>
      <c r="FR43" s="238"/>
      <c r="FS43" s="238"/>
      <c r="FT43" s="238"/>
      <c r="FU43" s="238"/>
      <c r="FV43" s="238"/>
      <c r="FW43" s="238"/>
      <c r="FX43" s="238"/>
      <c r="FY43" s="238"/>
      <c r="FZ43" s="238"/>
      <c r="GA43" s="238"/>
      <c r="GB43" s="238"/>
      <c r="GC43" s="238"/>
      <c r="GD43" s="238"/>
      <c r="GE43" s="238"/>
      <c r="GF43" s="238"/>
      <c r="GG43" s="238"/>
      <c r="GH43" s="238"/>
      <c r="GI43" s="238"/>
      <c r="GJ43" s="238"/>
      <c r="GK43" s="238"/>
      <c r="GL43" s="238"/>
      <c r="GM43" s="238"/>
      <c r="GN43" s="238"/>
      <c r="GO43" s="238"/>
      <c r="GP43" s="238"/>
      <c r="GQ43" s="238"/>
      <c r="GR43" s="238"/>
      <c r="GS43" s="238"/>
    </row>
    <row r="44" spans="1:201" ht="11.1" customHeight="1" x14ac:dyDescent="0.2">
      <c r="A44" s="237" t="s">
        <v>400</v>
      </c>
      <c r="B44" s="239">
        <v>543</v>
      </c>
      <c r="C44" s="238"/>
      <c r="D44" s="238"/>
      <c r="E44" s="238"/>
      <c r="F44" s="238"/>
      <c r="G44" s="238"/>
      <c r="H44" s="240">
        <v>1796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8"/>
      <c r="AO44" s="238"/>
      <c r="AP44" s="238"/>
      <c r="AQ44" s="238"/>
      <c r="AR44" s="240">
        <v>1865</v>
      </c>
      <c r="AS44" s="238"/>
      <c r="AT44" s="238"/>
      <c r="AU44" s="238"/>
      <c r="AV44" s="238"/>
      <c r="AW44" s="238"/>
      <c r="AX44" s="238"/>
      <c r="AY44" s="238"/>
      <c r="AZ44" s="238"/>
      <c r="BA44" s="238"/>
      <c r="BB44" s="238"/>
      <c r="BC44" s="238"/>
      <c r="BD44" s="238"/>
      <c r="BE44" s="238"/>
      <c r="BF44" s="238"/>
      <c r="BG44" s="238"/>
      <c r="BH44" s="238"/>
      <c r="BI44" s="238"/>
      <c r="BJ44" s="238"/>
      <c r="BK44" s="238"/>
      <c r="BL44" s="238"/>
      <c r="BM44" s="238"/>
      <c r="BN44" s="238"/>
      <c r="BO44" s="238"/>
      <c r="BP44" s="238"/>
      <c r="BQ44" s="238"/>
      <c r="BR44" s="238"/>
      <c r="BS44" s="238"/>
      <c r="BT44" s="238"/>
      <c r="BU44" s="238"/>
      <c r="BV44" s="238"/>
      <c r="BW44" s="238"/>
      <c r="BX44" s="239">
        <v>9</v>
      </c>
      <c r="BY44" s="238"/>
      <c r="BZ44" s="238"/>
      <c r="CA44" s="238"/>
      <c r="CB44" s="238"/>
      <c r="CC44" s="238"/>
      <c r="CD44" s="238"/>
      <c r="CE44" s="238"/>
      <c r="CF44" s="238"/>
      <c r="CG44" s="238"/>
      <c r="CH44" s="238"/>
      <c r="CI44" s="238"/>
      <c r="CJ44" s="238"/>
      <c r="CK44" s="238"/>
      <c r="CL44" s="238"/>
      <c r="CM44" s="238"/>
      <c r="CN44" s="238"/>
      <c r="CO44" s="238"/>
      <c r="CP44" s="238"/>
      <c r="CQ44" s="238"/>
      <c r="CR44" s="238"/>
      <c r="CS44" s="238"/>
      <c r="CT44" s="238"/>
      <c r="CU44" s="238"/>
      <c r="CV44" s="238"/>
      <c r="CW44" s="238"/>
      <c r="CX44" s="238"/>
      <c r="CY44" s="238"/>
      <c r="CZ44" s="238"/>
      <c r="DA44" s="238"/>
      <c r="DB44" s="238"/>
      <c r="DC44" s="238"/>
      <c r="DD44" s="238"/>
      <c r="DE44" s="238"/>
      <c r="DF44" s="238"/>
      <c r="DG44" s="238"/>
      <c r="DH44" s="238"/>
      <c r="DI44" s="238"/>
      <c r="DJ44" s="238"/>
      <c r="DK44" s="238"/>
      <c r="DL44" s="238"/>
      <c r="DM44" s="238"/>
      <c r="DN44" s="238"/>
      <c r="DO44" s="238"/>
      <c r="DP44" s="238"/>
      <c r="DQ44" s="238"/>
      <c r="DR44" s="238"/>
      <c r="DS44" s="238"/>
      <c r="DT44" s="238"/>
      <c r="DU44" s="238"/>
      <c r="DV44" s="238"/>
      <c r="DW44" s="238"/>
      <c r="DX44" s="238"/>
      <c r="DY44" s="238"/>
      <c r="DZ44" s="238"/>
      <c r="EA44" s="238"/>
      <c r="EB44" s="238"/>
      <c r="EC44" s="238"/>
      <c r="ED44" s="238"/>
      <c r="EE44" s="238"/>
      <c r="EF44" s="238"/>
      <c r="EG44" s="238"/>
      <c r="EH44" s="238"/>
      <c r="EI44" s="238"/>
      <c r="EJ44" s="238"/>
      <c r="EK44" s="238"/>
      <c r="EL44" s="238"/>
      <c r="EM44" s="238"/>
      <c r="EN44" s="238"/>
      <c r="EO44" s="238"/>
      <c r="EP44" s="238"/>
      <c r="EQ44" s="238"/>
      <c r="ER44" s="238"/>
      <c r="ES44" s="238"/>
      <c r="ET44" s="238"/>
      <c r="EU44" s="238"/>
      <c r="EV44" s="238"/>
      <c r="EW44" s="238"/>
      <c r="EX44" s="238"/>
      <c r="EY44" s="238"/>
      <c r="EZ44" s="238"/>
      <c r="FA44" s="238"/>
      <c r="FB44" s="239">
        <v>120</v>
      </c>
      <c r="FC44" s="238"/>
      <c r="FD44" s="239">
        <v>30</v>
      </c>
      <c r="FE44" s="238"/>
      <c r="FF44" s="239">
        <v>80</v>
      </c>
      <c r="FG44" s="238"/>
      <c r="FH44" s="238"/>
      <c r="FI44" s="238"/>
      <c r="FJ44" s="238"/>
      <c r="FK44" s="238"/>
      <c r="FL44" s="238"/>
      <c r="FM44" s="238"/>
      <c r="FN44" s="238"/>
      <c r="FO44" s="238"/>
      <c r="FP44" s="238"/>
      <c r="FQ44" s="238"/>
      <c r="FR44" s="238"/>
      <c r="FS44" s="238"/>
      <c r="FT44" s="238"/>
      <c r="FU44" s="238"/>
      <c r="FV44" s="238"/>
      <c r="FW44" s="238"/>
      <c r="FX44" s="238"/>
      <c r="FY44" s="238"/>
      <c r="FZ44" s="238"/>
      <c r="GA44" s="238"/>
      <c r="GB44" s="238"/>
      <c r="GC44" s="238"/>
      <c r="GD44" s="238"/>
      <c r="GE44" s="238"/>
      <c r="GF44" s="238"/>
      <c r="GG44" s="238"/>
      <c r="GH44" s="238"/>
      <c r="GI44" s="238"/>
      <c r="GJ44" s="238"/>
      <c r="GK44" s="238"/>
      <c r="GL44" s="238"/>
      <c r="GM44" s="238"/>
      <c r="GN44" s="238"/>
      <c r="GO44" s="238"/>
      <c r="GP44" s="238"/>
      <c r="GQ44" s="238"/>
      <c r="GR44" s="238"/>
      <c r="GS44" s="238"/>
    </row>
    <row r="45" spans="1:201" ht="11.1" customHeight="1" x14ac:dyDescent="0.2">
      <c r="A45" s="237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8"/>
      <c r="AC45" s="238"/>
      <c r="AD45" s="238"/>
      <c r="AE45" s="238"/>
      <c r="AF45" s="238"/>
      <c r="AG45" s="238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238"/>
      <c r="AS45" s="238"/>
      <c r="AT45" s="238"/>
      <c r="AU45" s="238"/>
      <c r="AV45" s="238"/>
      <c r="AW45" s="238"/>
      <c r="AX45" s="238"/>
      <c r="AY45" s="238"/>
      <c r="AZ45" s="238"/>
      <c r="BA45" s="238"/>
      <c r="BB45" s="238"/>
      <c r="BC45" s="238"/>
      <c r="BD45" s="238"/>
      <c r="BE45" s="238"/>
      <c r="BF45" s="238"/>
      <c r="BG45" s="238"/>
      <c r="BH45" s="238"/>
      <c r="BI45" s="238"/>
      <c r="BJ45" s="238"/>
      <c r="BK45" s="238"/>
      <c r="BL45" s="238"/>
      <c r="BM45" s="238"/>
      <c r="BN45" s="238"/>
      <c r="BO45" s="238"/>
      <c r="BP45" s="238"/>
      <c r="BQ45" s="238"/>
      <c r="BR45" s="238"/>
      <c r="BS45" s="238"/>
      <c r="BT45" s="238"/>
      <c r="BU45" s="238"/>
      <c r="BV45" s="238"/>
      <c r="BW45" s="238"/>
      <c r="BX45" s="238"/>
      <c r="BY45" s="238"/>
      <c r="BZ45" s="238"/>
      <c r="CA45" s="238"/>
      <c r="CB45" s="238"/>
      <c r="CC45" s="238"/>
      <c r="CD45" s="238"/>
      <c r="CE45" s="238"/>
      <c r="CF45" s="238"/>
      <c r="CG45" s="238"/>
      <c r="CH45" s="238"/>
      <c r="CI45" s="238"/>
      <c r="CJ45" s="238"/>
      <c r="CK45" s="238"/>
      <c r="CL45" s="238"/>
      <c r="CM45" s="238"/>
      <c r="CN45" s="238"/>
      <c r="CO45" s="238"/>
      <c r="CP45" s="238"/>
      <c r="CQ45" s="238"/>
      <c r="CR45" s="238"/>
      <c r="CS45" s="238"/>
      <c r="CT45" s="238"/>
      <c r="CU45" s="238"/>
      <c r="CV45" s="238"/>
      <c r="CW45" s="238"/>
      <c r="CX45" s="238"/>
      <c r="CY45" s="238"/>
      <c r="CZ45" s="238"/>
      <c r="DA45" s="238"/>
      <c r="DB45" s="238"/>
      <c r="DC45" s="238"/>
      <c r="DD45" s="238"/>
      <c r="DE45" s="238"/>
      <c r="DF45" s="238"/>
      <c r="DG45" s="238"/>
      <c r="DH45" s="238"/>
      <c r="DI45" s="238"/>
      <c r="DJ45" s="238"/>
      <c r="DK45" s="238"/>
      <c r="DL45" s="238"/>
      <c r="DM45" s="238"/>
      <c r="DN45" s="238"/>
      <c r="DO45" s="238"/>
      <c r="DP45" s="238"/>
      <c r="DQ45" s="238"/>
      <c r="DR45" s="238"/>
      <c r="DS45" s="238"/>
      <c r="DT45" s="238"/>
      <c r="DU45" s="238"/>
      <c r="DV45" s="238"/>
      <c r="DW45" s="238"/>
      <c r="DX45" s="238"/>
      <c r="DY45" s="238"/>
      <c r="DZ45" s="238"/>
      <c r="EA45" s="238"/>
      <c r="EB45" s="238"/>
      <c r="EC45" s="238"/>
      <c r="ED45" s="238"/>
      <c r="EE45" s="238"/>
      <c r="EF45" s="238"/>
      <c r="EG45" s="238"/>
      <c r="EH45" s="238"/>
      <c r="EI45" s="238"/>
      <c r="EJ45" s="238"/>
      <c r="EK45" s="238"/>
      <c r="EL45" s="238"/>
      <c r="EM45" s="238"/>
      <c r="EN45" s="238"/>
      <c r="EO45" s="238"/>
      <c r="EP45" s="238"/>
      <c r="EQ45" s="238"/>
      <c r="ER45" s="238"/>
      <c r="ES45" s="238"/>
      <c r="ET45" s="238"/>
      <c r="EU45" s="238"/>
      <c r="EV45" s="238"/>
      <c r="EW45" s="238"/>
      <c r="EX45" s="238"/>
      <c r="EY45" s="238"/>
      <c r="EZ45" s="238"/>
      <c r="FA45" s="238"/>
      <c r="FB45" s="238"/>
      <c r="FC45" s="238"/>
      <c r="FD45" s="238"/>
      <c r="FE45" s="238"/>
      <c r="FF45" s="238"/>
      <c r="FG45" s="238"/>
      <c r="FH45" s="238"/>
      <c r="FI45" s="238"/>
      <c r="FJ45" s="238"/>
      <c r="FK45" s="238"/>
      <c r="FL45" s="238"/>
      <c r="FM45" s="238"/>
      <c r="FN45" s="238"/>
      <c r="FO45" s="238"/>
      <c r="FP45" s="238"/>
      <c r="FQ45" s="238"/>
      <c r="FR45" s="238"/>
      <c r="FS45" s="238"/>
      <c r="FT45" s="238"/>
      <c r="FU45" s="238"/>
      <c r="FV45" s="238"/>
      <c r="FW45" s="238"/>
      <c r="FX45" s="238"/>
      <c r="FY45" s="238"/>
      <c r="FZ45" s="238"/>
      <c r="GA45" s="238"/>
      <c r="GB45" s="238"/>
      <c r="GC45" s="238"/>
      <c r="GD45" s="238"/>
      <c r="GE45" s="238"/>
      <c r="GF45" s="238"/>
      <c r="GG45" s="238"/>
      <c r="GH45" s="238"/>
      <c r="GI45" s="238"/>
      <c r="GJ45" s="238"/>
      <c r="GK45" s="238"/>
      <c r="GL45" s="238"/>
      <c r="GM45" s="238"/>
      <c r="GN45" s="238"/>
      <c r="GO45" s="238"/>
      <c r="GP45" s="238"/>
      <c r="GQ45" s="238"/>
      <c r="GR45" s="238"/>
      <c r="GS45" s="238"/>
    </row>
    <row r="46" spans="1:201" s="236" customFormat="1" ht="33" customHeight="1" x14ac:dyDescent="0.2">
      <c r="A46" s="232" t="s">
        <v>401</v>
      </c>
      <c r="B46" s="235">
        <v>500</v>
      </c>
      <c r="C46" s="234"/>
      <c r="D46" s="235">
        <v>400</v>
      </c>
      <c r="E46" s="235">
        <v>485</v>
      </c>
      <c r="F46" s="235">
        <v>527</v>
      </c>
      <c r="G46" s="234"/>
      <c r="H46" s="233">
        <v>2000</v>
      </c>
      <c r="I46" s="234"/>
      <c r="J46" s="234"/>
      <c r="K46" s="234"/>
      <c r="L46" s="235">
        <v>900</v>
      </c>
      <c r="M46" s="234"/>
      <c r="N46" s="233">
        <v>2875</v>
      </c>
      <c r="O46" s="234"/>
      <c r="P46" s="233">
        <v>1554</v>
      </c>
      <c r="Q46" s="234"/>
      <c r="R46" s="233">
        <v>1100</v>
      </c>
      <c r="S46" s="234"/>
      <c r="T46" s="235">
        <v>530</v>
      </c>
      <c r="U46" s="235">
        <v>216</v>
      </c>
      <c r="V46" s="235">
        <v>400</v>
      </c>
      <c r="W46" s="234"/>
      <c r="X46" s="234"/>
      <c r="Y46" s="233">
        <v>4116</v>
      </c>
      <c r="Z46" s="234"/>
      <c r="AA46" s="233">
        <v>1405</v>
      </c>
      <c r="AB46" s="234"/>
      <c r="AC46" s="233">
        <v>4412</v>
      </c>
      <c r="AD46" s="234"/>
      <c r="AE46" s="235">
        <v>370</v>
      </c>
      <c r="AF46" s="234"/>
      <c r="AG46" s="233">
        <v>5303</v>
      </c>
      <c r="AH46" s="234"/>
      <c r="AI46" s="233">
        <v>4035</v>
      </c>
      <c r="AJ46" s="234"/>
      <c r="AK46" s="235">
        <v>530</v>
      </c>
      <c r="AL46" s="235">
        <v>802</v>
      </c>
      <c r="AM46" s="233">
        <v>4160</v>
      </c>
      <c r="AN46" s="234"/>
      <c r="AO46" s="233">
        <v>1382</v>
      </c>
      <c r="AP46" s="234"/>
      <c r="AQ46" s="233">
        <v>4975</v>
      </c>
      <c r="AR46" s="235">
        <v>200</v>
      </c>
      <c r="AS46" s="234"/>
      <c r="AT46" s="234"/>
      <c r="AU46" s="234"/>
      <c r="AV46" s="234"/>
      <c r="AW46" s="234"/>
      <c r="AX46" s="234"/>
      <c r="AY46" s="233">
        <v>1380</v>
      </c>
      <c r="AZ46" s="234"/>
      <c r="BA46" s="233">
        <v>2276</v>
      </c>
      <c r="BB46" s="234"/>
      <c r="BC46" s="233">
        <v>2184</v>
      </c>
      <c r="BD46" s="234"/>
      <c r="BE46" s="233">
        <v>2507</v>
      </c>
      <c r="BF46" s="234"/>
      <c r="BG46" s="233">
        <v>3320</v>
      </c>
      <c r="BH46" s="234"/>
      <c r="BI46" s="234"/>
      <c r="BJ46" s="234"/>
      <c r="BK46" s="234"/>
      <c r="BL46" s="234"/>
      <c r="BM46" s="233">
        <v>1119</v>
      </c>
      <c r="BN46" s="234"/>
      <c r="BO46" s="234"/>
      <c r="BP46" s="234"/>
      <c r="BQ46" s="233">
        <v>1593</v>
      </c>
      <c r="BR46" s="235">
        <v>450</v>
      </c>
      <c r="BS46" s="233">
        <v>1705</v>
      </c>
      <c r="BT46" s="234"/>
      <c r="BU46" s="233">
        <v>2001</v>
      </c>
      <c r="BV46" s="234"/>
      <c r="BW46" s="234"/>
      <c r="BX46" s="235">
        <v>33</v>
      </c>
      <c r="BY46" s="235">
        <v>279</v>
      </c>
      <c r="BZ46" s="235">
        <v>48</v>
      </c>
      <c r="CA46" s="235">
        <v>194</v>
      </c>
      <c r="CB46" s="234"/>
      <c r="CC46" s="235">
        <v>45</v>
      </c>
      <c r="CD46" s="234"/>
      <c r="CE46" s="233">
        <v>1408</v>
      </c>
      <c r="CF46" s="234"/>
      <c r="CG46" s="233">
        <v>1099</v>
      </c>
      <c r="CH46" s="234"/>
      <c r="CI46" s="233">
        <v>1131</v>
      </c>
      <c r="CJ46" s="234"/>
      <c r="CK46" s="235">
        <v>753</v>
      </c>
      <c r="CL46" s="234"/>
      <c r="CM46" s="235">
        <v>995</v>
      </c>
      <c r="CN46" s="234"/>
      <c r="CO46" s="235">
        <v>832</v>
      </c>
      <c r="CP46" s="234"/>
      <c r="CQ46" s="233">
        <v>2619</v>
      </c>
      <c r="CR46" s="234"/>
      <c r="CS46" s="235">
        <v>704</v>
      </c>
      <c r="CT46" s="234"/>
      <c r="CU46" s="235">
        <v>835</v>
      </c>
      <c r="CV46" s="234"/>
      <c r="CW46" s="233">
        <v>1179</v>
      </c>
      <c r="CX46" s="234"/>
      <c r="CY46" s="235">
        <v>880</v>
      </c>
      <c r="CZ46" s="234"/>
      <c r="DA46" s="235">
        <v>959</v>
      </c>
      <c r="DB46" s="234"/>
      <c r="DC46" s="233">
        <v>2330</v>
      </c>
      <c r="DD46" s="234"/>
      <c r="DE46" s="235">
        <v>850</v>
      </c>
      <c r="DF46" s="234"/>
      <c r="DG46" s="235">
        <v>593</v>
      </c>
      <c r="DH46" s="234"/>
      <c r="DI46" s="233">
        <v>1496</v>
      </c>
      <c r="DJ46" s="234"/>
      <c r="DK46" s="233">
        <v>1692</v>
      </c>
      <c r="DL46" s="234"/>
      <c r="DM46" s="233">
        <v>1044</v>
      </c>
      <c r="DN46" s="235">
        <v>774</v>
      </c>
      <c r="DO46" s="233">
        <v>3835</v>
      </c>
      <c r="DP46" s="234"/>
      <c r="DQ46" s="233">
        <v>1250</v>
      </c>
      <c r="DR46" s="234"/>
      <c r="DS46" s="233">
        <v>1305</v>
      </c>
      <c r="DT46" s="234"/>
      <c r="DU46" s="235">
        <v>694</v>
      </c>
      <c r="DV46" s="234"/>
      <c r="DW46" s="233">
        <v>1209</v>
      </c>
      <c r="DX46" s="234"/>
      <c r="DY46" s="233">
        <v>2001</v>
      </c>
      <c r="DZ46" s="234"/>
      <c r="EA46" s="235">
        <v>614</v>
      </c>
      <c r="EB46" s="234"/>
      <c r="EC46" s="235">
        <v>679</v>
      </c>
      <c r="ED46" s="234"/>
      <c r="EE46" s="233">
        <v>2571</v>
      </c>
      <c r="EF46" s="234"/>
      <c r="EG46" s="233">
        <v>2499</v>
      </c>
      <c r="EH46" s="234"/>
      <c r="EI46" s="233">
        <v>1156</v>
      </c>
      <c r="EJ46" s="234"/>
      <c r="EK46" s="233">
        <v>1388</v>
      </c>
      <c r="EL46" s="234"/>
      <c r="EM46" s="233">
        <v>1010</v>
      </c>
      <c r="EN46" s="234"/>
      <c r="EO46" s="235">
        <v>907</v>
      </c>
      <c r="EP46" s="234"/>
      <c r="EQ46" s="233">
        <v>1652</v>
      </c>
      <c r="ER46" s="234"/>
      <c r="ES46" s="235">
        <v>571</v>
      </c>
      <c r="ET46" s="234"/>
      <c r="EU46" s="235">
        <v>932</v>
      </c>
      <c r="EV46" s="234"/>
      <c r="EW46" s="233">
        <v>1245</v>
      </c>
      <c r="EX46" s="234"/>
      <c r="EY46" s="235">
        <v>207</v>
      </c>
      <c r="EZ46" s="234"/>
      <c r="FA46" s="235">
        <v>186</v>
      </c>
      <c r="FB46" s="234"/>
      <c r="FC46" s="234"/>
      <c r="FD46" s="234"/>
      <c r="FE46" s="234"/>
      <c r="FF46" s="235">
        <v>100</v>
      </c>
      <c r="FG46" s="234"/>
      <c r="FH46" s="234"/>
      <c r="FI46" s="235">
        <v>31</v>
      </c>
      <c r="FJ46" s="234"/>
      <c r="FK46" s="235">
        <v>188</v>
      </c>
      <c r="FL46" s="234"/>
      <c r="FM46" s="235">
        <v>136</v>
      </c>
      <c r="FN46" s="235">
        <v>40</v>
      </c>
      <c r="FO46" s="234"/>
      <c r="FP46" s="234"/>
      <c r="FQ46" s="234"/>
      <c r="FR46" s="234"/>
      <c r="FS46" s="234"/>
      <c r="FT46" s="234"/>
      <c r="FU46" s="234"/>
      <c r="FV46" s="234"/>
      <c r="FW46" s="234"/>
      <c r="FX46" s="234"/>
      <c r="FY46" s="234"/>
      <c r="FZ46" s="234"/>
      <c r="GA46" s="234"/>
      <c r="GB46" s="234"/>
      <c r="GC46" s="234"/>
      <c r="GD46" s="234"/>
      <c r="GE46" s="234"/>
      <c r="GF46" s="234"/>
      <c r="GG46" s="234"/>
      <c r="GH46" s="234"/>
      <c r="GI46" s="234"/>
      <c r="GJ46" s="234"/>
      <c r="GK46" s="234"/>
      <c r="GL46" s="234"/>
      <c r="GM46" s="234"/>
      <c r="GN46" s="234"/>
      <c r="GO46" s="234"/>
      <c r="GP46" s="234"/>
      <c r="GQ46" s="234"/>
      <c r="GR46" s="234"/>
      <c r="GS46" s="234"/>
    </row>
    <row r="47" spans="1:201" ht="11.1" customHeight="1" x14ac:dyDescent="0.2">
      <c r="A47" s="237" t="s">
        <v>367</v>
      </c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8"/>
      <c r="BB47" s="238"/>
      <c r="BC47" s="238"/>
      <c r="BD47" s="238"/>
      <c r="BE47" s="238"/>
      <c r="BF47" s="238"/>
      <c r="BG47" s="238"/>
      <c r="BH47" s="238"/>
      <c r="BI47" s="238"/>
      <c r="BJ47" s="238"/>
      <c r="BK47" s="238"/>
      <c r="BL47" s="238"/>
      <c r="BM47" s="238"/>
      <c r="BN47" s="238"/>
      <c r="BO47" s="238"/>
      <c r="BP47" s="238"/>
      <c r="BQ47" s="238"/>
      <c r="BR47" s="238"/>
      <c r="BS47" s="238"/>
      <c r="BT47" s="238"/>
      <c r="BU47" s="238"/>
      <c r="BV47" s="238"/>
      <c r="BW47" s="238"/>
      <c r="BX47" s="238"/>
      <c r="BY47" s="238"/>
      <c r="BZ47" s="238"/>
      <c r="CA47" s="238"/>
      <c r="CB47" s="238"/>
      <c r="CC47" s="238"/>
      <c r="CD47" s="238"/>
      <c r="CE47" s="238"/>
      <c r="CF47" s="238"/>
      <c r="CG47" s="238"/>
      <c r="CH47" s="238"/>
      <c r="CI47" s="238"/>
      <c r="CJ47" s="238"/>
      <c r="CK47" s="238"/>
      <c r="CL47" s="238"/>
      <c r="CM47" s="238"/>
      <c r="CN47" s="238"/>
      <c r="CO47" s="238"/>
      <c r="CP47" s="238"/>
      <c r="CQ47" s="238"/>
      <c r="CR47" s="238"/>
      <c r="CS47" s="238"/>
      <c r="CT47" s="238"/>
      <c r="CU47" s="238"/>
      <c r="CV47" s="238"/>
      <c r="CW47" s="238"/>
      <c r="CX47" s="238"/>
      <c r="CY47" s="238"/>
      <c r="CZ47" s="238"/>
      <c r="DA47" s="238"/>
      <c r="DB47" s="238"/>
      <c r="DC47" s="238"/>
      <c r="DD47" s="238"/>
      <c r="DE47" s="238"/>
      <c r="DF47" s="238"/>
      <c r="DG47" s="238"/>
      <c r="DH47" s="238"/>
      <c r="DI47" s="238"/>
      <c r="DJ47" s="238"/>
      <c r="DK47" s="238"/>
      <c r="DL47" s="238"/>
      <c r="DM47" s="238"/>
      <c r="DN47" s="238"/>
      <c r="DO47" s="238"/>
      <c r="DP47" s="238"/>
      <c r="DQ47" s="238"/>
      <c r="DR47" s="238"/>
      <c r="DS47" s="238"/>
      <c r="DT47" s="238"/>
      <c r="DU47" s="238"/>
      <c r="DV47" s="238"/>
      <c r="DW47" s="238"/>
      <c r="DX47" s="238"/>
      <c r="DY47" s="238"/>
      <c r="DZ47" s="238"/>
      <c r="EA47" s="238"/>
      <c r="EB47" s="238"/>
      <c r="EC47" s="238"/>
      <c r="ED47" s="238"/>
      <c r="EE47" s="238"/>
      <c r="EF47" s="238"/>
      <c r="EG47" s="238"/>
      <c r="EH47" s="238"/>
      <c r="EI47" s="238"/>
      <c r="EJ47" s="238"/>
      <c r="EK47" s="238"/>
      <c r="EL47" s="238"/>
      <c r="EM47" s="238"/>
      <c r="EN47" s="238"/>
      <c r="EO47" s="238"/>
      <c r="EP47" s="238"/>
      <c r="EQ47" s="238"/>
      <c r="ER47" s="238"/>
      <c r="ES47" s="238"/>
      <c r="ET47" s="238"/>
      <c r="EU47" s="238"/>
      <c r="EV47" s="238"/>
      <c r="EW47" s="238"/>
      <c r="EX47" s="238"/>
      <c r="EY47" s="238"/>
      <c r="EZ47" s="238"/>
      <c r="FA47" s="238"/>
      <c r="FB47" s="238"/>
      <c r="FC47" s="238"/>
      <c r="FD47" s="238"/>
      <c r="FE47" s="238"/>
      <c r="FF47" s="238"/>
      <c r="FG47" s="238"/>
      <c r="FH47" s="238"/>
      <c r="FI47" s="238"/>
      <c r="FJ47" s="238"/>
      <c r="FK47" s="238"/>
      <c r="FL47" s="238"/>
      <c r="FM47" s="238"/>
      <c r="FN47" s="238"/>
      <c r="FO47" s="238"/>
      <c r="FP47" s="238"/>
      <c r="FQ47" s="238"/>
      <c r="FR47" s="238"/>
      <c r="FS47" s="238"/>
      <c r="FT47" s="238"/>
      <c r="FU47" s="238"/>
      <c r="FV47" s="238"/>
      <c r="FW47" s="238"/>
      <c r="FX47" s="238"/>
      <c r="FY47" s="238"/>
      <c r="FZ47" s="238"/>
      <c r="GA47" s="238"/>
      <c r="GB47" s="238"/>
      <c r="GC47" s="238"/>
      <c r="GD47" s="238"/>
      <c r="GE47" s="238"/>
      <c r="GF47" s="238"/>
      <c r="GG47" s="238"/>
      <c r="GH47" s="238"/>
      <c r="GI47" s="238"/>
      <c r="GJ47" s="238"/>
      <c r="GK47" s="238"/>
      <c r="GL47" s="238"/>
      <c r="GM47" s="238"/>
      <c r="GN47" s="238"/>
      <c r="GO47" s="238"/>
      <c r="GP47" s="238"/>
      <c r="GQ47" s="238"/>
      <c r="GR47" s="238"/>
      <c r="GS47" s="238"/>
    </row>
    <row r="48" spans="1:201" ht="11.1" customHeight="1" x14ac:dyDescent="0.2">
      <c r="A48" s="237" t="s">
        <v>402</v>
      </c>
      <c r="B48" s="238"/>
      <c r="C48" s="238"/>
      <c r="D48" s="238"/>
      <c r="E48" s="239">
        <v>485</v>
      </c>
      <c r="F48" s="238"/>
      <c r="G48" s="238"/>
      <c r="H48" s="238"/>
      <c r="I48" s="238"/>
      <c r="J48" s="238"/>
      <c r="K48" s="238"/>
      <c r="L48" s="238"/>
      <c r="M48" s="238"/>
      <c r="N48" s="239">
        <v>53</v>
      </c>
      <c r="O48" s="238"/>
      <c r="P48" s="238"/>
      <c r="Q48" s="238"/>
      <c r="R48" s="238"/>
      <c r="S48" s="238"/>
      <c r="T48" s="239">
        <v>14</v>
      </c>
      <c r="U48" s="239">
        <v>114</v>
      </c>
      <c r="V48" s="239">
        <v>400</v>
      </c>
      <c r="W48" s="238"/>
      <c r="X48" s="238"/>
      <c r="Y48" s="238"/>
      <c r="Z48" s="238"/>
      <c r="AA48" s="240">
        <v>1353</v>
      </c>
      <c r="AB48" s="238"/>
      <c r="AC48" s="239">
        <v>109</v>
      </c>
      <c r="AD48" s="238"/>
      <c r="AE48" s="238"/>
      <c r="AF48" s="238"/>
      <c r="AG48" s="240">
        <v>1149</v>
      </c>
      <c r="AH48" s="238"/>
      <c r="AI48" s="239">
        <v>892</v>
      </c>
      <c r="AJ48" s="238"/>
      <c r="AK48" s="238"/>
      <c r="AL48" s="238"/>
      <c r="AM48" s="239">
        <v>182</v>
      </c>
      <c r="AN48" s="238"/>
      <c r="AO48" s="240">
        <v>1365</v>
      </c>
      <c r="AP48" s="238"/>
      <c r="AQ48" s="240">
        <v>1126</v>
      </c>
      <c r="AR48" s="238"/>
      <c r="AS48" s="238"/>
      <c r="AT48" s="238"/>
      <c r="AU48" s="238"/>
      <c r="AV48" s="238"/>
      <c r="AW48" s="238"/>
      <c r="AX48" s="238"/>
      <c r="AY48" s="238"/>
      <c r="AZ48" s="238"/>
      <c r="BA48" s="240">
        <v>1498</v>
      </c>
      <c r="BB48" s="238"/>
      <c r="BC48" s="239">
        <v>556</v>
      </c>
      <c r="BD48" s="238"/>
      <c r="BE48" s="239">
        <v>4</v>
      </c>
      <c r="BF48" s="238"/>
      <c r="BG48" s="239">
        <v>927</v>
      </c>
      <c r="BH48" s="238"/>
      <c r="BI48" s="238"/>
      <c r="BJ48" s="238"/>
      <c r="BK48" s="238"/>
      <c r="BL48" s="238"/>
      <c r="BM48" s="238"/>
      <c r="BN48" s="238"/>
      <c r="BO48" s="238"/>
      <c r="BP48" s="238"/>
      <c r="BQ48" s="239">
        <v>217</v>
      </c>
      <c r="BR48" s="239"/>
      <c r="BS48" s="239">
        <v>475</v>
      </c>
      <c r="BT48" s="238"/>
      <c r="BU48" s="239">
        <v>271</v>
      </c>
      <c r="BV48" s="238"/>
      <c r="BW48" s="238"/>
      <c r="BX48" s="238"/>
      <c r="BY48" s="239">
        <v>94</v>
      </c>
      <c r="BZ48" s="239">
        <v>1</v>
      </c>
      <c r="CA48" s="239">
        <v>26</v>
      </c>
      <c r="CB48" s="238"/>
      <c r="CC48" s="238"/>
      <c r="CD48" s="238"/>
      <c r="CE48" s="239">
        <v>123</v>
      </c>
      <c r="CF48" s="238"/>
      <c r="CG48" s="239">
        <v>195</v>
      </c>
      <c r="CH48" s="238"/>
      <c r="CI48" s="239">
        <v>166</v>
      </c>
      <c r="CJ48" s="238"/>
      <c r="CK48" s="239">
        <v>17</v>
      </c>
      <c r="CL48" s="238"/>
      <c r="CM48" s="239">
        <v>122</v>
      </c>
      <c r="CN48" s="238"/>
      <c r="CO48" s="239">
        <v>92</v>
      </c>
      <c r="CP48" s="238"/>
      <c r="CQ48" s="239">
        <v>577</v>
      </c>
      <c r="CR48" s="238"/>
      <c r="CS48" s="239">
        <v>183</v>
      </c>
      <c r="CT48" s="238"/>
      <c r="CU48" s="239">
        <v>105</v>
      </c>
      <c r="CV48" s="238"/>
      <c r="CW48" s="238"/>
      <c r="CX48" s="238"/>
      <c r="CY48" s="239">
        <v>100</v>
      </c>
      <c r="CZ48" s="238"/>
      <c r="DA48" s="239">
        <v>27</v>
      </c>
      <c r="DB48" s="238"/>
      <c r="DC48" s="239">
        <v>234</v>
      </c>
      <c r="DD48" s="238"/>
      <c r="DE48" s="239">
        <v>70</v>
      </c>
      <c r="DF48" s="238"/>
      <c r="DG48" s="239">
        <v>100</v>
      </c>
      <c r="DH48" s="238"/>
      <c r="DI48" s="239">
        <v>295</v>
      </c>
      <c r="DJ48" s="238"/>
      <c r="DK48" s="239">
        <v>94</v>
      </c>
      <c r="DL48" s="238"/>
      <c r="DM48" s="238"/>
      <c r="DN48" s="238"/>
      <c r="DO48" s="239">
        <v>224</v>
      </c>
      <c r="DP48" s="238"/>
      <c r="DQ48" s="239">
        <v>95</v>
      </c>
      <c r="DR48" s="238"/>
      <c r="DS48" s="239">
        <v>77</v>
      </c>
      <c r="DT48" s="238"/>
      <c r="DU48" s="238"/>
      <c r="DV48" s="238"/>
      <c r="DW48" s="239">
        <v>142</v>
      </c>
      <c r="DX48" s="238"/>
      <c r="DY48" s="239">
        <v>183</v>
      </c>
      <c r="DZ48" s="238"/>
      <c r="EA48" s="239">
        <v>87</v>
      </c>
      <c r="EB48" s="238"/>
      <c r="EC48" s="239">
        <v>56</v>
      </c>
      <c r="ED48" s="238"/>
      <c r="EE48" s="239">
        <v>198</v>
      </c>
      <c r="EF48" s="238"/>
      <c r="EG48" s="239">
        <v>370</v>
      </c>
      <c r="EH48" s="238"/>
      <c r="EI48" s="239">
        <v>216</v>
      </c>
      <c r="EJ48" s="238"/>
      <c r="EK48" s="239">
        <v>113</v>
      </c>
      <c r="EL48" s="238"/>
      <c r="EM48" s="239">
        <v>32</v>
      </c>
      <c r="EN48" s="238"/>
      <c r="EO48" s="239">
        <v>175</v>
      </c>
      <c r="EP48" s="238"/>
      <c r="EQ48" s="239">
        <v>600</v>
      </c>
      <c r="ER48" s="238"/>
      <c r="ES48" s="239">
        <v>136</v>
      </c>
      <c r="ET48" s="238"/>
      <c r="EU48" s="238"/>
      <c r="EV48" s="238"/>
      <c r="EW48" s="239">
        <v>322</v>
      </c>
      <c r="EX48" s="238"/>
      <c r="EY48" s="238"/>
      <c r="EZ48" s="238"/>
      <c r="FA48" s="239">
        <v>38</v>
      </c>
      <c r="FB48" s="238"/>
      <c r="FC48" s="238"/>
      <c r="FD48" s="238"/>
      <c r="FE48" s="238"/>
      <c r="FF48" s="238"/>
      <c r="FG48" s="238"/>
      <c r="FH48" s="238"/>
      <c r="FI48" s="238"/>
      <c r="FJ48" s="238"/>
      <c r="FK48" s="238"/>
      <c r="FL48" s="238"/>
      <c r="FM48" s="238"/>
      <c r="FN48" s="239">
        <v>40</v>
      </c>
      <c r="FO48" s="238"/>
      <c r="FP48" s="238"/>
      <c r="FQ48" s="238"/>
      <c r="FR48" s="238"/>
      <c r="FS48" s="238"/>
      <c r="FT48" s="238"/>
      <c r="FU48" s="238"/>
      <c r="FV48" s="238"/>
      <c r="FW48" s="238"/>
      <c r="FX48" s="238"/>
      <c r="FY48" s="238"/>
      <c r="FZ48" s="238"/>
      <c r="GA48" s="238"/>
      <c r="GB48" s="238"/>
      <c r="GC48" s="238"/>
      <c r="GD48" s="238"/>
      <c r="GE48" s="238"/>
      <c r="GF48" s="238"/>
      <c r="GG48" s="238"/>
      <c r="GH48" s="238"/>
      <c r="GI48" s="238"/>
      <c r="GJ48" s="238"/>
      <c r="GK48" s="238"/>
      <c r="GL48" s="238"/>
      <c r="GM48" s="238"/>
      <c r="GN48" s="238"/>
      <c r="GO48" s="238"/>
      <c r="GP48" s="238"/>
      <c r="GQ48" s="238"/>
      <c r="GR48" s="238"/>
      <c r="GS48" s="238"/>
    </row>
    <row r="49" spans="1:201" ht="11.1" customHeight="1" x14ac:dyDescent="0.2">
      <c r="A49" s="237" t="s">
        <v>370</v>
      </c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M49" s="239">
        <v>31</v>
      </c>
      <c r="AN49" s="238"/>
      <c r="AO49" s="238"/>
      <c r="AP49" s="238"/>
      <c r="AQ49" s="239">
        <v>6</v>
      </c>
      <c r="AR49" s="238"/>
      <c r="AS49" s="238"/>
      <c r="AT49" s="238"/>
      <c r="AU49" s="238"/>
      <c r="AV49" s="238"/>
      <c r="AW49" s="238"/>
      <c r="AX49" s="238"/>
      <c r="AY49" s="238"/>
      <c r="AZ49" s="238"/>
      <c r="BA49" s="238"/>
      <c r="BB49" s="238"/>
      <c r="BC49" s="238"/>
      <c r="BD49" s="238"/>
      <c r="BE49" s="238"/>
      <c r="BF49" s="238"/>
      <c r="BG49" s="238"/>
      <c r="BH49" s="238"/>
      <c r="BI49" s="238"/>
      <c r="BJ49" s="238"/>
      <c r="BK49" s="238"/>
      <c r="BL49" s="238"/>
      <c r="BM49" s="238"/>
      <c r="BN49" s="238"/>
      <c r="BO49" s="238"/>
      <c r="BP49" s="238"/>
      <c r="BQ49" s="238"/>
      <c r="BR49" s="238"/>
      <c r="BS49" s="238"/>
      <c r="BT49" s="238"/>
      <c r="BU49" s="238"/>
      <c r="BV49" s="238"/>
      <c r="BW49" s="238"/>
      <c r="BX49" s="238"/>
      <c r="BY49" s="238"/>
      <c r="BZ49" s="238"/>
      <c r="CA49" s="238"/>
      <c r="CB49" s="238"/>
      <c r="CC49" s="238"/>
      <c r="CD49" s="238"/>
      <c r="CE49" s="238"/>
      <c r="CF49" s="238"/>
      <c r="CG49" s="238"/>
      <c r="CH49" s="238"/>
      <c r="CI49" s="238"/>
      <c r="CJ49" s="238"/>
      <c r="CK49" s="238"/>
      <c r="CL49" s="238"/>
      <c r="CM49" s="238"/>
      <c r="CN49" s="238"/>
      <c r="CO49" s="238"/>
      <c r="CP49" s="238"/>
      <c r="CQ49" s="238"/>
      <c r="CR49" s="238"/>
      <c r="CS49" s="238"/>
      <c r="CT49" s="238"/>
      <c r="CU49" s="238"/>
      <c r="CV49" s="238"/>
      <c r="CW49" s="239">
        <v>4</v>
      </c>
      <c r="CX49" s="238"/>
      <c r="CY49" s="238"/>
      <c r="CZ49" s="238"/>
      <c r="DA49" s="238"/>
      <c r="DB49" s="238"/>
      <c r="DC49" s="238"/>
      <c r="DD49" s="238"/>
      <c r="DE49" s="239">
        <v>3</v>
      </c>
      <c r="DF49" s="238"/>
      <c r="DG49" s="238"/>
      <c r="DH49" s="238"/>
      <c r="DI49" s="238"/>
      <c r="DJ49" s="238"/>
      <c r="DK49" s="238"/>
      <c r="DL49" s="238"/>
      <c r="DM49" s="238"/>
      <c r="DN49" s="238"/>
      <c r="DO49" s="239">
        <v>12</v>
      </c>
      <c r="DP49" s="238"/>
      <c r="DQ49" s="239">
        <v>3</v>
      </c>
      <c r="DR49" s="238"/>
      <c r="DS49" s="238"/>
      <c r="DT49" s="238"/>
      <c r="DU49" s="238"/>
      <c r="DV49" s="238"/>
      <c r="DW49" s="239">
        <v>19</v>
      </c>
      <c r="DX49" s="238"/>
      <c r="DY49" s="238"/>
      <c r="DZ49" s="238"/>
      <c r="EA49" s="238"/>
      <c r="EB49" s="238"/>
      <c r="EC49" s="238"/>
      <c r="ED49" s="238"/>
      <c r="EE49" s="238"/>
      <c r="EF49" s="238"/>
      <c r="EG49" s="238"/>
      <c r="EH49" s="238"/>
      <c r="EI49" s="238"/>
      <c r="EJ49" s="238"/>
      <c r="EK49" s="238"/>
      <c r="EL49" s="238"/>
      <c r="EM49" s="238"/>
      <c r="EN49" s="238"/>
      <c r="EO49" s="239">
        <v>14</v>
      </c>
      <c r="EP49" s="238"/>
      <c r="EQ49" s="238"/>
      <c r="ER49" s="238"/>
      <c r="ES49" s="238"/>
      <c r="ET49" s="238"/>
      <c r="EU49" s="238"/>
      <c r="EV49" s="238"/>
      <c r="EW49" s="238"/>
      <c r="EX49" s="238"/>
      <c r="EY49" s="238"/>
      <c r="EZ49" s="238"/>
      <c r="FA49" s="238"/>
      <c r="FB49" s="238"/>
      <c r="FC49" s="238"/>
      <c r="FD49" s="238"/>
      <c r="FE49" s="238"/>
      <c r="FF49" s="238"/>
      <c r="FG49" s="238"/>
      <c r="FH49" s="238"/>
      <c r="FI49" s="238"/>
      <c r="FJ49" s="238"/>
      <c r="FK49" s="238"/>
      <c r="FL49" s="238"/>
      <c r="FM49" s="238"/>
      <c r="FN49" s="238"/>
      <c r="FO49" s="238"/>
      <c r="FP49" s="238"/>
      <c r="FQ49" s="238"/>
      <c r="FR49" s="238"/>
      <c r="FS49" s="238"/>
      <c r="FT49" s="238"/>
      <c r="FU49" s="238"/>
      <c r="FV49" s="238"/>
      <c r="FW49" s="238"/>
      <c r="FX49" s="238"/>
      <c r="FY49" s="238"/>
      <c r="FZ49" s="238"/>
      <c r="GA49" s="238"/>
      <c r="GB49" s="238"/>
      <c r="GC49" s="238"/>
      <c r="GD49" s="238"/>
      <c r="GE49" s="238"/>
      <c r="GF49" s="238"/>
      <c r="GG49" s="238"/>
      <c r="GH49" s="238"/>
      <c r="GI49" s="238"/>
      <c r="GJ49" s="238"/>
      <c r="GK49" s="238"/>
      <c r="GL49" s="238"/>
      <c r="GM49" s="238"/>
      <c r="GN49" s="238"/>
      <c r="GO49" s="238"/>
      <c r="GP49" s="238"/>
      <c r="GQ49" s="238"/>
      <c r="GR49" s="238"/>
      <c r="GS49" s="238"/>
    </row>
    <row r="50" spans="1:201" ht="11.1" customHeight="1" x14ac:dyDescent="0.2">
      <c r="A50" s="237" t="s">
        <v>371</v>
      </c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>
        <v>3</v>
      </c>
      <c r="U50" s="239">
        <v>14</v>
      </c>
      <c r="V50" s="238"/>
      <c r="W50" s="238"/>
      <c r="X50" s="238"/>
      <c r="Y50" s="239">
        <v>191</v>
      </c>
      <c r="Z50" s="238"/>
      <c r="AA50" s="238"/>
      <c r="AB50" s="238"/>
      <c r="AC50" s="239">
        <v>55</v>
      </c>
      <c r="AD50" s="238"/>
      <c r="AE50" s="238"/>
      <c r="AF50" s="238"/>
      <c r="AG50" s="239">
        <v>32</v>
      </c>
      <c r="AH50" s="238"/>
      <c r="AI50" s="239">
        <v>126</v>
      </c>
      <c r="AJ50" s="238"/>
      <c r="AK50" s="238"/>
      <c r="AL50" s="238"/>
      <c r="AM50" s="239">
        <v>4</v>
      </c>
      <c r="AN50" s="238"/>
      <c r="AO50" s="238"/>
      <c r="AP50" s="238"/>
      <c r="AQ50" s="239">
        <v>279</v>
      </c>
      <c r="AR50" s="238"/>
      <c r="AS50" s="238"/>
      <c r="AT50" s="238"/>
      <c r="AU50" s="238"/>
      <c r="AV50" s="238"/>
      <c r="AW50" s="238"/>
      <c r="AX50" s="238"/>
      <c r="AY50" s="239">
        <v>14</v>
      </c>
      <c r="AZ50" s="238"/>
      <c r="BA50" s="239">
        <v>17</v>
      </c>
      <c r="BB50" s="238"/>
      <c r="BC50" s="239">
        <v>25</v>
      </c>
      <c r="BD50" s="238"/>
      <c r="BE50" s="238"/>
      <c r="BF50" s="238"/>
      <c r="BG50" s="239">
        <v>95</v>
      </c>
      <c r="BH50" s="238"/>
      <c r="BI50" s="238"/>
      <c r="BJ50" s="238"/>
      <c r="BK50" s="238"/>
      <c r="BL50" s="238"/>
      <c r="BM50" s="238"/>
      <c r="BN50" s="238"/>
      <c r="BO50" s="238"/>
      <c r="BP50" s="238"/>
      <c r="BQ50" s="239">
        <v>13</v>
      </c>
      <c r="BR50" s="238"/>
      <c r="BS50" s="239">
        <v>29</v>
      </c>
      <c r="BT50" s="238"/>
      <c r="BU50" s="239">
        <v>149</v>
      </c>
      <c r="BV50" s="238"/>
      <c r="BW50" s="238"/>
      <c r="BX50" s="239">
        <v>1</v>
      </c>
      <c r="BY50" s="239">
        <v>8</v>
      </c>
      <c r="BZ50" s="238"/>
      <c r="CA50" s="239">
        <v>2</v>
      </c>
      <c r="CB50" s="238"/>
      <c r="CC50" s="239">
        <v>8</v>
      </c>
      <c r="CD50" s="238"/>
      <c r="CE50" s="239">
        <v>91</v>
      </c>
      <c r="CF50" s="238"/>
      <c r="CG50" s="239">
        <v>51</v>
      </c>
      <c r="CH50" s="238"/>
      <c r="CI50" s="239">
        <v>53</v>
      </c>
      <c r="CJ50" s="238"/>
      <c r="CK50" s="239">
        <v>50</v>
      </c>
      <c r="CL50" s="238"/>
      <c r="CM50" s="239">
        <v>40</v>
      </c>
      <c r="CN50" s="238"/>
      <c r="CO50" s="239">
        <v>66</v>
      </c>
      <c r="CP50" s="238"/>
      <c r="CQ50" s="239">
        <v>28</v>
      </c>
      <c r="CR50" s="238"/>
      <c r="CS50" s="239">
        <v>16</v>
      </c>
      <c r="CT50" s="238"/>
      <c r="CU50" s="239">
        <v>13</v>
      </c>
      <c r="CV50" s="238"/>
      <c r="CW50" s="239">
        <v>44</v>
      </c>
      <c r="CX50" s="238"/>
      <c r="CY50" s="239">
        <v>43</v>
      </c>
      <c r="CZ50" s="238"/>
      <c r="DA50" s="239">
        <v>16</v>
      </c>
      <c r="DB50" s="238"/>
      <c r="DC50" s="239">
        <v>35</v>
      </c>
      <c r="DD50" s="238"/>
      <c r="DE50" s="239">
        <v>76</v>
      </c>
      <c r="DF50" s="238"/>
      <c r="DG50" s="239">
        <v>10</v>
      </c>
      <c r="DH50" s="238"/>
      <c r="DI50" s="239">
        <v>35</v>
      </c>
      <c r="DJ50" s="238"/>
      <c r="DK50" s="239">
        <v>57</v>
      </c>
      <c r="DL50" s="238"/>
      <c r="DM50" s="239">
        <v>9</v>
      </c>
      <c r="DN50" s="238"/>
      <c r="DO50" s="239">
        <v>90</v>
      </c>
      <c r="DP50" s="238"/>
      <c r="DQ50" s="239">
        <v>24</v>
      </c>
      <c r="DR50" s="238"/>
      <c r="DS50" s="239">
        <v>66</v>
      </c>
      <c r="DT50" s="238"/>
      <c r="DU50" s="239">
        <v>56</v>
      </c>
      <c r="DV50" s="238"/>
      <c r="DW50" s="239">
        <v>19</v>
      </c>
      <c r="DX50" s="238"/>
      <c r="DY50" s="239">
        <v>12</v>
      </c>
      <c r="DZ50" s="238"/>
      <c r="EA50" s="239">
        <v>52</v>
      </c>
      <c r="EB50" s="238"/>
      <c r="EC50" s="239">
        <v>42</v>
      </c>
      <c r="ED50" s="238"/>
      <c r="EE50" s="239">
        <v>85</v>
      </c>
      <c r="EF50" s="238"/>
      <c r="EG50" s="239">
        <v>106</v>
      </c>
      <c r="EH50" s="238"/>
      <c r="EI50" s="239">
        <v>93</v>
      </c>
      <c r="EJ50" s="238"/>
      <c r="EK50" s="239">
        <v>113</v>
      </c>
      <c r="EL50" s="238"/>
      <c r="EM50" s="239">
        <v>50</v>
      </c>
      <c r="EN50" s="238"/>
      <c r="EO50" s="239">
        <v>11</v>
      </c>
      <c r="EP50" s="238"/>
      <c r="EQ50" s="239">
        <v>38</v>
      </c>
      <c r="ER50" s="238"/>
      <c r="ES50" s="239">
        <v>23</v>
      </c>
      <c r="ET50" s="238"/>
      <c r="EU50" s="239">
        <v>63</v>
      </c>
      <c r="EV50" s="238"/>
      <c r="EW50" s="239">
        <v>12</v>
      </c>
      <c r="EX50" s="238"/>
      <c r="EY50" s="239">
        <v>12</v>
      </c>
      <c r="EZ50" s="238"/>
      <c r="FA50" s="239">
        <v>3</v>
      </c>
      <c r="FB50" s="238"/>
      <c r="FC50" s="238"/>
      <c r="FD50" s="238"/>
      <c r="FE50" s="238"/>
      <c r="FF50" s="238"/>
      <c r="FG50" s="238"/>
      <c r="FH50" s="238"/>
      <c r="FI50" s="238"/>
      <c r="FJ50" s="238"/>
      <c r="FK50" s="238"/>
      <c r="FL50" s="238"/>
      <c r="FM50" s="238"/>
      <c r="FN50" s="238"/>
      <c r="FO50" s="238"/>
      <c r="FP50" s="238"/>
      <c r="FQ50" s="238"/>
      <c r="FR50" s="238"/>
      <c r="FS50" s="238"/>
      <c r="FT50" s="238"/>
      <c r="FU50" s="238"/>
      <c r="FV50" s="238"/>
      <c r="FW50" s="238"/>
      <c r="FX50" s="238"/>
      <c r="FY50" s="238"/>
      <c r="FZ50" s="238"/>
      <c r="GA50" s="238"/>
      <c r="GB50" s="238"/>
      <c r="GC50" s="238"/>
      <c r="GD50" s="238"/>
      <c r="GE50" s="238"/>
      <c r="GF50" s="238"/>
      <c r="GG50" s="238"/>
      <c r="GH50" s="238"/>
      <c r="GI50" s="238"/>
      <c r="GJ50" s="238"/>
      <c r="GK50" s="238"/>
      <c r="GL50" s="238"/>
      <c r="GM50" s="238"/>
      <c r="GN50" s="238"/>
      <c r="GO50" s="238"/>
      <c r="GP50" s="238"/>
      <c r="GQ50" s="238"/>
      <c r="GR50" s="238"/>
      <c r="GS50" s="238"/>
    </row>
    <row r="51" spans="1:201" ht="11.1" customHeight="1" x14ac:dyDescent="0.2">
      <c r="A51" s="237" t="s">
        <v>372</v>
      </c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9">
        <v>30</v>
      </c>
      <c r="Z51" s="238"/>
      <c r="AA51" s="238"/>
      <c r="AB51" s="238"/>
      <c r="AC51" s="239">
        <v>9</v>
      </c>
      <c r="AD51" s="238"/>
      <c r="AE51" s="238"/>
      <c r="AF51" s="238"/>
      <c r="AG51" s="239">
        <v>3</v>
      </c>
      <c r="AH51" s="238"/>
      <c r="AI51" s="239">
        <v>39</v>
      </c>
      <c r="AJ51" s="238"/>
      <c r="AK51" s="238"/>
      <c r="AL51" s="238"/>
      <c r="AM51" s="239">
        <v>4</v>
      </c>
      <c r="AN51" s="238"/>
      <c r="AO51" s="238"/>
      <c r="AP51" s="238"/>
      <c r="AQ51" s="239">
        <v>6</v>
      </c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9">
        <v>25</v>
      </c>
      <c r="BF51" s="238"/>
      <c r="BG51" s="239">
        <v>6</v>
      </c>
      <c r="BH51" s="238"/>
      <c r="BI51" s="238"/>
      <c r="BJ51" s="238"/>
      <c r="BK51" s="238"/>
      <c r="BL51" s="238"/>
      <c r="BM51" s="239">
        <v>14</v>
      </c>
      <c r="BN51" s="238"/>
      <c r="BO51" s="238"/>
      <c r="BP51" s="238"/>
      <c r="BQ51" s="238"/>
      <c r="BR51" s="238"/>
      <c r="BS51" s="239">
        <v>5</v>
      </c>
      <c r="BT51" s="238"/>
      <c r="BU51" s="238"/>
      <c r="BV51" s="238"/>
      <c r="BW51" s="238"/>
      <c r="BX51" s="238"/>
      <c r="BY51" s="239">
        <v>2</v>
      </c>
      <c r="BZ51" s="238"/>
      <c r="CA51" s="239">
        <v>2</v>
      </c>
      <c r="CB51" s="238"/>
      <c r="CC51" s="238"/>
      <c r="CD51" s="238"/>
      <c r="CE51" s="239">
        <v>3</v>
      </c>
      <c r="CF51" s="238"/>
      <c r="CG51" s="239">
        <v>4</v>
      </c>
      <c r="CH51" s="238"/>
      <c r="CI51" s="238"/>
      <c r="CJ51" s="238"/>
      <c r="CK51" s="238"/>
      <c r="CL51" s="238"/>
      <c r="CM51" s="238"/>
      <c r="CN51" s="238"/>
      <c r="CO51" s="239">
        <v>6</v>
      </c>
      <c r="CP51" s="238"/>
      <c r="CQ51" s="239">
        <v>6</v>
      </c>
      <c r="CR51" s="238"/>
      <c r="CS51" s="238"/>
      <c r="CT51" s="238"/>
      <c r="CU51" s="239">
        <v>10</v>
      </c>
      <c r="CV51" s="238"/>
      <c r="CW51" s="239">
        <v>4</v>
      </c>
      <c r="CX51" s="238"/>
      <c r="CY51" s="239">
        <v>3</v>
      </c>
      <c r="CZ51" s="238"/>
      <c r="DA51" s="238"/>
      <c r="DB51" s="238"/>
      <c r="DC51" s="239">
        <v>23</v>
      </c>
      <c r="DD51" s="238"/>
      <c r="DE51" s="238"/>
      <c r="DF51" s="238"/>
      <c r="DG51" s="238"/>
      <c r="DH51" s="238"/>
      <c r="DI51" s="239">
        <v>4</v>
      </c>
      <c r="DJ51" s="238"/>
      <c r="DK51" s="239">
        <v>3</v>
      </c>
      <c r="DL51" s="238"/>
      <c r="DM51" s="238"/>
      <c r="DN51" s="238"/>
      <c r="DO51" s="239">
        <v>12</v>
      </c>
      <c r="DP51" s="238"/>
      <c r="DQ51" s="238"/>
      <c r="DR51" s="238"/>
      <c r="DS51" s="239">
        <v>3</v>
      </c>
      <c r="DT51" s="238"/>
      <c r="DU51" s="238"/>
      <c r="DV51" s="238"/>
      <c r="DW51" s="239">
        <v>6</v>
      </c>
      <c r="DX51" s="238"/>
      <c r="DY51" s="238"/>
      <c r="DZ51" s="238"/>
      <c r="EA51" s="238"/>
      <c r="EB51" s="238"/>
      <c r="EC51" s="239">
        <v>3</v>
      </c>
      <c r="ED51" s="238"/>
      <c r="EE51" s="238"/>
      <c r="EF51" s="238"/>
      <c r="EG51" s="238"/>
      <c r="EH51" s="238"/>
      <c r="EI51" s="239">
        <v>14</v>
      </c>
      <c r="EJ51" s="238"/>
      <c r="EK51" s="238"/>
      <c r="EL51" s="238"/>
      <c r="EM51" s="238"/>
      <c r="EN51" s="238"/>
      <c r="EO51" s="238"/>
      <c r="EP51" s="238"/>
      <c r="EQ51" s="239">
        <v>3</v>
      </c>
      <c r="ER51" s="238"/>
      <c r="ES51" s="238"/>
      <c r="ET51" s="238"/>
      <c r="EU51" s="239">
        <v>3</v>
      </c>
      <c r="EV51" s="238"/>
      <c r="EW51" s="238"/>
      <c r="EX51" s="238"/>
      <c r="EY51" s="238"/>
      <c r="EZ51" s="238"/>
      <c r="FA51" s="238"/>
      <c r="FB51" s="238"/>
      <c r="FC51" s="238"/>
      <c r="FD51" s="238"/>
      <c r="FE51" s="238"/>
      <c r="FF51" s="238"/>
      <c r="FG51" s="238"/>
      <c r="FH51" s="238"/>
      <c r="FI51" s="238"/>
      <c r="FJ51" s="238"/>
      <c r="FK51" s="238"/>
      <c r="FL51" s="238"/>
      <c r="FM51" s="238"/>
      <c r="FN51" s="238"/>
      <c r="FO51" s="238"/>
      <c r="FP51" s="238"/>
      <c r="FQ51" s="238"/>
      <c r="FR51" s="238"/>
      <c r="FS51" s="238"/>
      <c r="FT51" s="238"/>
      <c r="FU51" s="238"/>
      <c r="FV51" s="238"/>
      <c r="FW51" s="238"/>
      <c r="FX51" s="238"/>
      <c r="FY51" s="238"/>
      <c r="FZ51" s="238"/>
      <c r="GA51" s="238"/>
      <c r="GB51" s="238"/>
      <c r="GC51" s="238"/>
      <c r="GD51" s="238"/>
      <c r="GE51" s="238"/>
      <c r="GF51" s="238"/>
      <c r="GG51" s="238"/>
      <c r="GH51" s="238"/>
      <c r="GI51" s="238"/>
      <c r="GJ51" s="238"/>
      <c r="GK51" s="238"/>
      <c r="GL51" s="238"/>
      <c r="GM51" s="238"/>
      <c r="GN51" s="238"/>
      <c r="GO51" s="238"/>
      <c r="GP51" s="238"/>
      <c r="GQ51" s="238"/>
      <c r="GR51" s="238"/>
      <c r="GS51" s="238"/>
    </row>
    <row r="52" spans="1:201" ht="11.1" customHeight="1" x14ac:dyDescent="0.2">
      <c r="A52" s="237" t="s">
        <v>373</v>
      </c>
      <c r="B52" s="238"/>
      <c r="C52" s="238"/>
      <c r="D52" s="239">
        <v>71</v>
      </c>
      <c r="E52" s="238"/>
      <c r="F52" s="238"/>
      <c r="G52" s="238"/>
      <c r="H52" s="238"/>
      <c r="I52" s="238"/>
      <c r="J52" s="238"/>
      <c r="K52" s="238"/>
      <c r="L52" s="238"/>
      <c r="M52" s="238"/>
      <c r="N52" s="239">
        <v>3</v>
      </c>
      <c r="O52" s="238"/>
      <c r="P52" s="238"/>
      <c r="Q52" s="238"/>
      <c r="R52" s="240">
        <v>1073</v>
      </c>
      <c r="S52" s="238"/>
      <c r="T52" s="239">
        <v>14</v>
      </c>
      <c r="U52" s="239">
        <v>2</v>
      </c>
      <c r="V52" s="238"/>
      <c r="W52" s="238"/>
      <c r="X52" s="238"/>
      <c r="Y52" s="239">
        <v>94</v>
      </c>
      <c r="Z52" s="238"/>
      <c r="AA52" s="238"/>
      <c r="AB52" s="238"/>
      <c r="AC52" s="239">
        <v>20</v>
      </c>
      <c r="AD52" s="238"/>
      <c r="AE52" s="238"/>
      <c r="AF52" s="238"/>
      <c r="AG52" s="239">
        <v>23</v>
      </c>
      <c r="AH52" s="238"/>
      <c r="AI52" s="239">
        <v>12</v>
      </c>
      <c r="AJ52" s="238"/>
      <c r="AK52" s="238"/>
      <c r="AL52" s="238"/>
      <c r="AM52" s="239">
        <v>66</v>
      </c>
      <c r="AN52" s="238"/>
      <c r="AO52" s="238"/>
      <c r="AP52" s="238"/>
      <c r="AQ52" s="239">
        <v>6</v>
      </c>
      <c r="AR52" s="238"/>
      <c r="AS52" s="238"/>
      <c r="AT52" s="238"/>
      <c r="AU52" s="238"/>
      <c r="AV52" s="238"/>
      <c r="AW52" s="238"/>
      <c r="AX52" s="238"/>
      <c r="AY52" s="238"/>
      <c r="AZ52" s="238"/>
      <c r="BA52" s="238"/>
      <c r="BB52" s="238"/>
      <c r="BC52" s="238"/>
      <c r="BD52" s="238"/>
      <c r="BE52" s="239">
        <v>109</v>
      </c>
      <c r="BF52" s="238"/>
      <c r="BG52" s="239">
        <v>9</v>
      </c>
      <c r="BH52" s="238"/>
      <c r="BI52" s="238"/>
      <c r="BJ52" s="238"/>
      <c r="BK52" s="238"/>
      <c r="BL52" s="238"/>
      <c r="BM52" s="239">
        <v>3</v>
      </c>
      <c r="BN52" s="238"/>
      <c r="BO52" s="238"/>
      <c r="BP52" s="238"/>
      <c r="BQ52" s="239">
        <v>10</v>
      </c>
      <c r="BR52" s="238"/>
      <c r="BS52" s="239">
        <v>5</v>
      </c>
      <c r="BT52" s="238"/>
      <c r="BU52" s="239">
        <v>31</v>
      </c>
      <c r="BV52" s="238"/>
      <c r="BW52" s="238"/>
      <c r="BX52" s="238"/>
      <c r="BY52" s="239">
        <v>2</v>
      </c>
      <c r="BZ52" s="238"/>
      <c r="CA52" s="239">
        <v>3</v>
      </c>
      <c r="CB52" s="238"/>
      <c r="CC52" s="239">
        <v>2</v>
      </c>
      <c r="CD52" s="238"/>
      <c r="CE52" s="239">
        <v>9</v>
      </c>
      <c r="CF52" s="238"/>
      <c r="CG52" s="238"/>
      <c r="CH52" s="238"/>
      <c r="CI52" s="239">
        <v>21</v>
      </c>
      <c r="CJ52" s="238"/>
      <c r="CK52" s="238"/>
      <c r="CL52" s="238"/>
      <c r="CM52" s="239">
        <v>7</v>
      </c>
      <c r="CN52" s="238"/>
      <c r="CO52" s="239">
        <v>6</v>
      </c>
      <c r="CP52" s="238"/>
      <c r="CQ52" s="239">
        <v>14</v>
      </c>
      <c r="CR52" s="238"/>
      <c r="CS52" s="239">
        <v>3</v>
      </c>
      <c r="CT52" s="238"/>
      <c r="CU52" s="239">
        <v>16</v>
      </c>
      <c r="CV52" s="238"/>
      <c r="CW52" s="239">
        <v>9</v>
      </c>
      <c r="CX52" s="238"/>
      <c r="CY52" s="239">
        <v>5</v>
      </c>
      <c r="CZ52" s="238"/>
      <c r="DA52" s="238"/>
      <c r="DB52" s="238"/>
      <c r="DC52" s="239">
        <v>9</v>
      </c>
      <c r="DD52" s="238"/>
      <c r="DE52" s="239">
        <v>3</v>
      </c>
      <c r="DF52" s="238"/>
      <c r="DG52" s="238"/>
      <c r="DH52" s="238"/>
      <c r="DI52" s="239">
        <v>8</v>
      </c>
      <c r="DJ52" s="238"/>
      <c r="DK52" s="239">
        <v>10</v>
      </c>
      <c r="DL52" s="238"/>
      <c r="DM52" s="239">
        <v>15</v>
      </c>
      <c r="DN52" s="238"/>
      <c r="DO52" s="239">
        <v>31</v>
      </c>
      <c r="DP52" s="238"/>
      <c r="DQ52" s="239">
        <v>29</v>
      </c>
      <c r="DR52" s="238"/>
      <c r="DS52" s="239">
        <v>9</v>
      </c>
      <c r="DT52" s="238"/>
      <c r="DU52" s="239">
        <v>6</v>
      </c>
      <c r="DV52" s="238"/>
      <c r="DW52" s="239">
        <v>19</v>
      </c>
      <c r="DX52" s="238"/>
      <c r="DY52" s="239">
        <v>102</v>
      </c>
      <c r="DZ52" s="238"/>
      <c r="EA52" s="239">
        <v>3</v>
      </c>
      <c r="EB52" s="238"/>
      <c r="EC52" s="239">
        <v>14</v>
      </c>
      <c r="ED52" s="238"/>
      <c r="EE52" s="239">
        <v>35</v>
      </c>
      <c r="EF52" s="238"/>
      <c r="EG52" s="239">
        <v>9</v>
      </c>
      <c r="EH52" s="238"/>
      <c r="EI52" s="239">
        <v>17</v>
      </c>
      <c r="EJ52" s="238"/>
      <c r="EK52" s="239">
        <v>10</v>
      </c>
      <c r="EL52" s="238"/>
      <c r="EM52" s="239">
        <v>18</v>
      </c>
      <c r="EN52" s="238"/>
      <c r="EO52" s="239">
        <v>7</v>
      </c>
      <c r="EP52" s="238"/>
      <c r="EQ52" s="239">
        <v>33</v>
      </c>
      <c r="ER52" s="238"/>
      <c r="ES52" s="238"/>
      <c r="ET52" s="238"/>
      <c r="EU52" s="239">
        <v>21</v>
      </c>
      <c r="EV52" s="238"/>
      <c r="EW52" s="238"/>
      <c r="EX52" s="238"/>
      <c r="EY52" s="238"/>
      <c r="EZ52" s="238"/>
      <c r="FA52" s="238"/>
      <c r="FB52" s="238"/>
      <c r="FC52" s="238"/>
      <c r="FD52" s="238"/>
      <c r="FE52" s="238"/>
      <c r="FF52" s="238"/>
      <c r="FG52" s="238"/>
      <c r="FH52" s="238"/>
      <c r="FI52" s="238"/>
      <c r="FJ52" s="238"/>
      <c r="FK52" s="238"/>
      <c r="FL52" s="238"/>
      <c r="FM52" s="238"/>
      <c r="FN52" s="238"/>
      <c r="FO52" s="238"/>
      <c r="FP52" s="238"/>
      <c r="FQ52" s="238"/>
      <c r="FR52" s="238"/>
      <c r="FS52" s="238"/>
      <c r="FT52" s="238"/>
      <c r="FU52" s="238"/>
      <c r="FV52" s="238"/>
      <c r="FW52" s="238"/>
      <c r="FX52" s="238"/>
      <c r="FY52" s="238"/>
      <c r="FZ52" s="238"/>
      <c r="GA52" s="238"/>
      <c r="GB52" s="238"/>
      <c r="GC52" s="238"/>
      <c r="GD52" s="238"/>
      <c r="GE52" s="238"/>
      <c r="GF52" s="238"/>
      <c r="GG52" s="238"/>
      <c r="GH52" s="238"/>
      <c r="GI52" s="238"/>
      <c r="GJ52" s="238"/>
      <c r="GK52" s="238"/>
      <c r="GL52" s="238"/>
      <c r="GM52" s="238"/>
      <c r="GN52" s="238"/>
      <c r="GO52" s="238"/>
      <c r="GP52" s="238"/>
      <c r="GQ52" s="238"/>
      <c r="GR52" s="238"/>
      <c r="GS52" s="238"/>
    </row>
    <row r="53" spans="1:201" ht="11.1" customHeight="1" x14ac:dyDescent="0.2">
      <c r="A53" s="237" t="s">
        <v>374</v>
      </c>
      <c r="B53" s="238"/>
      <c r="C53" s="238"/>
      <c r="D53" s="238"/>
      <c r="E53" s="238"/>
      <c r="F53" s="239">
        <v>12</v>
      </c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>
        <v>3</v>
      </c>
      <c r="U53" s="238"/>
      <c r="V53" s="238"/>
      <c r="W53" s="238"/>
      <c r="X53" s="238"/>
      <c r="Y53" s="239">
        <v>3</v>
      </c>
      <c r="Z53" s="238"/>
      <c r="AA53" s="238"/>
      <c r="AB53" s="238"/>
      <c r="AC53" s="238"/>
      <c r="AD53" s="238"/>
      <c r="AE53" s="238"/>
      <c r="AF53" s="238"/>
      <c r="AG53" s="239">
        <v>76</v>
      </c>
      <c r="AH53" s="238"/>
      <c r="AI53" s="239">
        <v>423</v>
      </c>
      <c r="AJ53" s="238"/>
      <c r="AK53" s="238"/>
      <c r="AL53" s="238"/>
      <c r="AM53" s="239">
        <v>66</v>
      </c>
      <c r="AN53" s="238"/>
      <c r="AO53" s="238"/>
      <c r="AP53" s="238"/>
      <c r="AQ53" s="239">
        <v>3</v>
      </c>
      <c r="AR53" s="238"/>
      <c r="AS53" s="238"/>
      <c r="AT53" s="238"/>
      <c r="AU53" s="238"/>
      <c r="AV53" s="238"/>
      <c r="AW53" s="238"/>
      <c r="AX53" s="238"/>
      <c r="AY53" s="238"/>
      <c r="AZ53" s="238"/>
      <c r="BA53" s="238"/>
      <c r="BB53" s="238"/>
      <c r="BC53" s="238"/>
      <c r="BD53" s="238"/>
      <c r="BE53" s="239">
        <v>651</v>
      </c>
      <c r="BF53" s="238"/>
      <c r="BG53" s="239">
        <v>98</v>
      </c>
      <c r="BH53" s="238"/>
      <c r="BI53" s="238"/>
      <c r="BJ53" s="238"/>
      <c r="BK53" s="238"/>
      <c r="BL53" s="238"/>
      <c r="BM53" s="239">
        <v>43</v>
      </c>
      <c r="BN53" s="238"/>
      <c r="BO53" s="238"/>
      <c r="BP53" s="238"/>
      <c r="BQ53" s="238"/>
      <c r="BR53" s="238"/>
      <c r="BS53" s="238"/>
      <c r="BT53" s="238"/>
      <c r="BU53" s="238"/>
      <c r="BV53" s="238"/>
      <c r="BW53" s="238"/>
      <c r="BX53" s="238"/>
      <c r="BY53" s="239">
        <v>1</v>
      </c>
      <c r="BZ53" s="238"/>
      <c r="CA53" s="239">
        <v>3</v>
      </c>
      <c r="CB53" s="238"/>
      <c r="CC53" s="238"/>
      <c r="CD53" s="238"/>
      <c r="CE53" s="238"/>
      <c r="CF53" s="238"/>
      <c r="CG53" s="239">
        <v>4</v>
      </c>
      <c r="CH53" s="238"/>
      <c r="CI53" s="238"/>
      <c r="CJ53" s="238"/>
      <c r="CK53" s="238"/>
      <c r="CL53" s="238"/>
      <c r="CM53" s="238"/>
      <c r="CN53" s="238"/>
      <c r="CO53" s="239">
        <v>3</v>
      </c>
      <c r="CP53" s="238"/>
      <c r="CQ53" s="239">
        <v>6</v>
      </c>
      <c r="CR53" s="238"/>
      <c r="CS53" s="238"/>
      <c r="CT53" s="238"/>
      <c r="CU53" s="238"/>
      <c r="CV53" s="238"/>
      <c r="CW53" s="238"/>
      <c r="CX53" s="238"/>
      <c r="CY53" s="238"/>
      <c r="CZ53" s="238"/>
      <c r="DA53" s="238"/>
      <c r="DB53" s="238"/>
      <c r="DC53" s="238"/>
      <c r="DD53" s="238"/>
      <c r="DE53" s="238"/>
      <c r="DF53" s="238"/>
      <c r="DG53" s="238"/>
      <c r="DH53" s="238"/>
      <c r="DI53" s="239">
        <v>4</v>
      </c>
      <c r="DJ53" s="238"/>
      <c r="DK53" s="238"/>
      <c r="DL53" s="238"/>
      <c r="DM53" s="238"/>
      <c r="DN53" s="238"/>
      <c r="DO53" s="239">
        <v>4</v>
      </c>
      <c r="DP53" s="238"/>
      <c r="DQ53" s="238"/>
      <c r="DR53" s="238"/>
      <c r="DS53" s="238"/>
      <c r="DT53" s="238"/>
      <c r="DU53" s="238"/>
      <c r="DV53" s="238"/>
      <c r="DW53" s="238"/>
      <c r="DX53" s="238"/>
      <c r="DY53" s="238"/>
      <c r="DZ53" s="238"/>
      <c r="EA53" s="238"/>
      <c r="EB53" s="238"/>
      <c r="EC53" s="238"/>
      <c r="ED53" s="238"/>
      <c r="EE53" s="239">
        <v>3</v>
      </c>
      <c r="EF53" s="238"/>
      <c r="EG53" s="239">
        <v>3</v>
      </c>
      <c r="EH53" s="238"/>
      <c r="EI53" s="239">
        <v>3</v>
      </c>
      <c r="EJ53" s="238"/>
      <c r="EK53" s="239">
        <v>3</v>
      </c>
      <c r="EL53" s="238"/>
      <c r="EM53" s="238"/>
      <c r="EN53" s="238"/>
      <c r="EO53" s="238"/>
      <c r="EP53" s="238"/>
      <c r="EQ53" s="238"/>
      <c r="ER53" s="238"/>
      <c r="ES53" s="238"/>
      <c r="ET53" s="238"/>
      <c r="EU53" s="238"/>
      <c r="EV53" s="238"/>
      <c r="EW53" s="238"/>
      <c r="EX53" s="238"/>
      <c r="EY53" s="238"/>
      <c r="EZ53" s="238"/>
      <c r="FA53" s="238"/>
      <c r="FB53" s="238"/>
      <c r="FC53" s="238"/>
      <c r="FD53" s="238"/>
      <c r="FE53" s="238"/>
      <c r="FF53" s="238"/>
      <c r="FG53" s="238"/>
      <c r="FH53" s="238"/>
      <c r="FI53" s="238"/>
      <c r="FJ53" s="238"/>
      <c r="FK53" s="238"/>
      <c r="FL53" s="238"/>
      <c r="FM53" s="238"/>
      <c r="FN53" s="238"/>
      <c r="FO53" s="238"/>
      <c r="FP53" s="238"/>
      <c r="FQ53" s="238"/>
      <c r="FR53" s="238"/>
      <c r="FS53" s="238"/>
      <c r="FT53" s="238"/>
      <c r="FU53" s="238"/>
      <c r="FV53" s="238"/>
      <c r="FW53" s="238"/>
      <c r="FX53" s="238"/>
      <c r="FY53" s="238"/>
      <c r="FZ53" s="238"/>
      <c r="GA53" s="238"/>
      <c r="GB53" s="238"/>
      <c r="GC53" s="238"/>
      <c r="GD53" s="238"/>
      <c r="GE53" s="238"/>
      <c r="GF53" s="238"/>
      <c r="GG53" s="238"/>
      <c r="GH53" s="238"/>
      <c r="GI53" s="238"/>
      <c r="GJ53" s="238"/>
      <c r="GK53" s="238"/>
      <c r="GL53" s="238"/>
      <c r="GM53" s="238"/>
      <c r="GN53" s="238"/>
      <c r="GO53" s="238"/>
      <c r="GP53" s="238"/>
      <c r="GQ53" s="238"/>
      <c r="GR53" s="238"/>
      <c r="GS53" s="238"/>
    </row>
    <row r="54" spans="1:201" ht="11.1" customHeight="1" x14ac:dyDescent="0.2">
      <c r="A54" s="237" t="s">
        <v>375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9">
        <v>172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  <c r="AE54" s="238"/>
      <c r="AF54" s="238"/>
      <c r="AG54" s="238"/>
      <c r="AH54" s="238"/>
      <c r="AI54" s="238"/>
      <c r="AJ54" s="238"/>
      <c r="AK54" s="238"/>
      <c r="AL54" s="238"/>
      <c r="AM54" s="238"/>
      <c r="AN54" s="238"/>
      <c r="AO54" s="238"/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G54" s="238"/>
      <c r="BH54" s="238"/>
      <c r="BI54" s="238"/>
      <c r="BJ54" s="238"/>
      <c r="BK54" s="238"/>
      <c r="BL54" s="238"/>
      <c r="BM54" s="238"/>
      <c r="BN54" s="238"/>
      <c r="BO54" s="238"/>
      <c r="BP54" s="238"/>
      <c r="BQ54" s="238"/>
      <c r="BR54" s="238"/>
      <c r="BS54" s="238"/>
      <c r="BT54" s="238"/>
      <c r="BU54" s="238"/>
      <c r="BV54" s="238"/>
      <c r="BW54" s="238"/>
      <c r="BX54" s="238"/>
      <c r="BY54" s="238"/>
      <c r="BZ54" s="238"/>
      <c r="CA54" s="238"/>
      <c r="CB54" s="238"/>
      <c r="CC54" s="238"/>
      <c r="CD54" s="238"/>
      <c r="CE54" s="238"/>
      <c r="CF54" s="238"/>
      <c r="CG54" s="238"/>
      <c r="CH54" s="238"/>
      <c r="CI54" s="238"/>
      <c r="CJ54" s="238"/>
      <c r="CK54" s="238"/>
      <c r="CL54" s="238"/>
      <c r="CM54" s="238"/>
      <c r="CN54" s="238"/>
      <c r="CO54" s="238"/>
      <c r="CP54" s="238"/>
      <c r="CQ54" s="238"/>
      <c r="CR54" s="238"/>
      <c r="CS54" s="238"/>
      <c r="CT54" s="238"/>
      <c r="CU54" s="238"/>
      <c r="CV54" s="238"/>
      <c r="CW54" s="238"/>
      <c r="CX54" s="238"/>
      <c r="CY54" s="238"/>
      <c r="CZ54" s="238"/>
      <c r="DA54" s="238"/>
      <c r="DB54" s="238"/>
      <c r="DC54" s="238"/>
      <c r="DD54" s="238"/>
      <c r="DE54" s="238"/>
      <c r="DF54" s="238"/>
      <c r="DG54" s="238"/>
      <c r="DH54" s="238"/>
      <c r="DI54" s="238"/>
      <c r="DJ54" s="238"/>
      <c r="DK54" s="238"/>
      <c r="DL54" s="238"/>
      <c r="DM54" s="238"/>
      <c r="DN54" s="238"/>
      <c r="DO54" s="238"/>
      <c r="DP54" s="238"/>
      <c r="DQ54" s="238"/>
      <c r="DR54" s="238"/>
      <c r="DS54" s="238"/>
      <c r="DT54" s="238"/>
      <c r="DU54" s="238"/>
      <c r="DV54" s="238"/>
      <c r="DW54" s="238"/>
      <c r="DX54" s="238"/>
      <c r="DY54" s="238"/>
      <c r="DZ54" s="238"/>
      <c r="EA54" s="238"/>
      <c r="EB54" s="238"/>
      <c r="EC54" s="238"/>
      <c r="ED54" s="238"/>
      <c r="EE54" s="238"/>
      <c r="EF54" s="238"/>
      <c r="EG54" s="238"/>
      <c r="EH54" s="238"/>
      <c r="EI54" s="238"/>
      <c r="EJ54" s="238"/>
      <c r="EK54" s="238"/>
      <c r="EL54" s="238"/>
      <c r="EM54" s="238"/>
      <c r="EN54" s="238"/>
      <c r="EO54" s="238"/>
      <c r="EP54" s="238"/>
      <c r="EQ54" s="238"/>
      <c r="ER54" s="238"/>
      <c r="ES54" s="238"/>
      <c r="ET54" s="238"/>
      <c r="EU54" s="238"/>
      <c r="EV54" s="238"/>
      <c r="EW54" s="238"/>
      <c r="EX54" s="238"/>
      <c r="EY54" s="238"/>
      <c r="EZ54" s="238"/>
      <c r="FA54" s="238"/>
      <c r="FB54" s="238"/>
      <c r="FC54" s="238"/>
      <c r="FD54" s="238"/>
      <c r="FE54" s="238"/>
      <c r="FF54" s="238"/>
      <c r="FG54" s="238"/>
      <c r="FH54" s="238"/>
      <c r="FI54" s="238"/>
      <c r="FJ54" s="238"/>
      <c r="FK54" s="238"/>
      <c r="FL54" s="238"/>
      <c r="FM54" s="238"/>
      <c r="FN54" s="238"/>
      <c r="FO54" s="238"/>
      <c r="FP54" s="238"/>
      <c r="FQ54" s="238"/>
      <c r="FR54" s="238"/>
      <c r="FS54" s="238"/>
      <c r="FT54" s="238"/>
      <c r="FU54" s="238"/>
      <c r="FV54" s="238"/>
      <c r="FW54" s="238"/>
      <c r="FX54" s="238"/>
      <c r="FY54" s="238"/>
      <c r="FZ54" s="238"/>
      <c r="GA54" s="238"/>
      <c r="GB54" s="238"/>
      <c r="GC54" s="238"/>
      <c r="GD54" s="238"/>
      <c r="GE54" s="238"/>
      <c r="GF54" s="238"/>
      <c r="GG54" s="238"/>
      <c r="GH54" s="238"/>
      <c r="GI54" s="238"/>
      <c r="GJ54" s="238"/>
      <c r="GK54" s="238"/>
      <c r="GL54" s="238"/>
      <c r="GM54" s="238"/>
      <c r="GN54" s="238"/>
      <c r="GO54" s="238"/>
      <c r="GP54" s="238"/>
      <c r="GQ54" s="238"/>
      <c r="GR54" s="238"/>
      <c r="GS54" s="238"/>
    </row>
    <row r="55" spans="1:201" ht="11.1" customHeight="1" x14ac:dyDescent="0.2">
      <c r="A55" s="237" t="s">
        <v>376</v>
      </c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  <c r="AH55" s="238"/>
      <c r="AI55" s="238"/>
      <c r="AJ55" s="238"/>
      <c r="AK55" s="238"/>
      <c r="AL55" s="238"/>
      <c r="AM55" s="239">
        <v>13</v>
      </c>
      <c r="AN55" s="238"/>
      <c r="AO55" s="238"/>
      <c r="AP55" s="238"/>
      <c r="AQ55" s="238"/>
      <c r="AR55" s="238"/>
      <c r="AS55" s="238"/>
      <c r="AT55" s="238"/>
      <c r="AU55" s="238"/>
      <c r="AV55" s="238"/>
      <c r="AW55" s="238"/>
      <c r="AX55" s="238"/>
      <c r="AY55" s="238"/>
      <c r="AZ55" s="238"/>
      <c r="BA55" s="238"/>
      <c r="BB55" s="238"/>
      <c r="BC55" s="238"/>
      <c r="BD55" s="238"/>
      <c r="BE55" s="238"/>
      <c r="BF55" s="238"/>
      <c r="BG55" s="238"/>
      <c r="BH55" s="238"/>
      <c r="BI55" s="238"/>
      <c r="BJ55" s="238"/>
      <c r="BK55" s="238"/>
      <c r="BL55" s="238"/>
      <c r="BM55" s="238"/>
      <c r="BN55" s="238"/>
      <c r="BO55" s="238"/>
      <c r="BP55" s="238"/>
      <c r="BQ55" s="238"/>
      <c r="BR55" s="238"/>
      <c r="BS55" s="238"/>
      <c r="BT55" s="238"/>
      <c r="BU55" s="238"/>
      <c r="BV55" s="238"/>
      <c r="BW55" s="238"/>
      <c r="BX55" s="238"/>
      <c r="BY55" s="238"/>
      <c r="BZ55" s="238"/>
      <c r="CA55" s="238"/>
      <c r="CB55" s="238"/>
      <c r="CC55" s="238"/>
      <c r="CD55" s="238"/>
      <c r="CE55" s="238"/>
      <c r="CF55" s="238"/>
      <c r="CG55" s="238"/>
      <c r="CH55" s="238"/>
      <c r="CI55" s="238"/>
      <c r="CJ55" s="238"/>
      <c r="CK55" s="238"/>
      <c r="CL55" s="238"/>
      <c r="CM55" s="238"/>
      <c r="CN55" s="238"/>
      <c r="CO55" s="238"/>
      <c r="CP55" s="238"/>
      <c r="CQ55" s="238"/>
      <c r="CR55" s="238"/>
      <c r="CS55" s="238"/>
      <c r="CT55" s="238"/>
      <c r="CU55" s="238"/>
      <c r="CV55" s="238"/>
      <c r="CW55" s="238"/>
      <c r="CX55" s="238"/>
      <c r="CY55" s="238"/>
      <c r="CZ55" s="238"/>
      <c r="DA55" s="238"/>
      <c r="DB55" s="238"/>
      <c r="DC55" s="238"/>
      <c r="DD55" s="238"/>
      <c r="DE55" s="238"/>
      <c r="DF55" s="238"/>
      <c r="DG55" s="238"/>
      <c r="DH55" s="238"/>
      <c r="DI55" s="239">
        <v>4</v>
      </c>
      <c r="DJ55" s="238"/>
      <c r="DK55" s="238"/>
      <c r="DL55" s="238"/>
      <c r="DM55" s="238"/>
      <c r="DN55" s="238"/>
      <c r="DO55" s="238"/>
      <c r="DP55" s="238"/>
      <c r="DQ55" s="238"/>
      <c r="DR55" s="238"/>
      <c r="DS55" s="238"/>
      <c r="DT55" s="238"/>
      <c r="DU55" s="238"/>
      <c r="DV55" s="238"/>
      <c r="DW55" s="238"/>
      <c r="DX55" s="238"/>
      <c r="DY55" s="238"/>
      <c r="DZ55" s="238"/>
      <c r="EA55" s="238"/>
      <c r="EB55" s="238"/>
      <c r="EC55" s="238"/>
      <c r="ED55" s="238"/>
      <c r="EE55" s="238"/>
      <c r="EF55" s="238"/>
      <c r="EG55" s="238"/>
      <c r="EH55" s="238"/>
      <c r="EI55" s="238"/>
      <c r="EJ55" s="238"/>
      <c r="EK55" s="238"/>
      <c r="EL55" s="238"/>
      <c r="EM55" s="238"/>
      <c r="EN55" s="238"/>
      <c r="EO55" s="238"/>
      <c r="EP55" s="238"/>
      <c r="EQ55" s="238"/>
      <c r="ER55" s="238"/>
      <c r="ES55" s="238"/>
      <c r="ET55" s="238"/>
      <c r="EU55" s="238"/>
      <c r="EV55" s="238"/>
      <c r="EW55" s="238"/>
      <c r="EX55" s="238"/>
      <c r="EY55" s="238"/>
      <c r="EZ55" s="238"/>
      <c r="FA55" s="238"/>
      <c r="FB55" s="238"/>
      <c r="FC55" s="238"/>
      <c r="FD55" s="238"/>
      <c r="FE55" s="238"/>
      <c r="FF55" s="238"/>
      <c r="FG55" s="238"/>
      <c r="FH55" s="238"/>
      <c r="FI55" s="238"/>
      <c r="FJ55" s="238"/>
      <c r="FK55" s="238"/>
      <c r="FL55" s="238"/>
      <c r="FM55" s="238"/>
      <c r="FN55" s="238"/>
      <c r="FO55" s="238"/>
      <c r="FP55" s="238"/>
      <c r="FQ55" s="238"/>
      <c r="FR55" s="238"/>
      <c r="FS55" s="238"/>
      <c r="FT55" s="238"/>
      <c r="FU55" s="238"/>
      <c r="FV55" s="238"/>
      <c r="FW55" s="238"/>
      <c r="FX55" s="238"/>
      <c r="FY55" s="238"/>
      <c r="FZ55" s="238"/>
      <c r="GA55" s="238"/>
      <c r="GB55" s="238"/>
      <c r="GC55" s="238"/>
      <c r="GD55" s="238"/>
      <c r="GE55" s="238"/>
      <c r="GF55" s="238"/>
      <c r="GG55" s="238"/>
      <c r="GH55" s="238"/>
      <c r="GI55" s="238"/>
      <c r="GJ55" s="238"/>
      <c r="GK55" s="238"/>
      <c r="GL55" s="238"/>
      <c r="GM55" s="238"/>
      <c r="GN55" s="238"/>
      <c r="GO55" s="238"/>
      <c r="GP55" s="238"/>
      <c r="GQ55" s="238"/>
      <c r="GR55" s="238"/>
      <c r="GS55" s="238"/>
    </row>
    <row r="56" spans="1:201" ht="11.1" customHeight="1" x14ac:dyDescent="0.2">
      <c r="A56" s="237" t="s">
        <v>377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9">
        <v>3</v>
      </c>
      <c r="AH56" s="238"/>
      <c r="AI56" s="238"/>
      <c r="AJ56" s="238"/>
      <c r="AK56" s="238"/>
      <c r="AL56" s="238"/>
      <c r="AM56" s="239">
        <v>27</v>
      </c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9">
        <v>4</v>
      </c>
      <c r="BF56" s="238"/>
      <c r="BG56" s="238"/>
      <c r="BH56" s="238"/>
      <c r="BI56" s="238"/>
      <c r="BJ56" s="238"/>
      <c r="BK56" s="238"/>
      <c r="BL56" s="238"/>
      <c r="BM56" s="238"/>
      <c r="BN56" s="238"/>
      <c r="BO56" s="238"/>
      <c r="BP56" s="238"/>
      <c r="BQ56" s="238"/>
      <c r="BR56" s="238"/>
      <c r="BS56" s="238"/>
      <c r="BT56" s="238"/>
      <c r="BU56" s="238"/>
      <c r="BV56" s="238"/>
      <c r="BW56" s="238"/>
      <c r="BX56" s="238"/>
      <c r="BY56" s="238"/>
      <c r="BZ56" s="238"/>
      <c r="CA56" s="238"/>
      <c r="CB56" s="238"/>
      <c r="CC56" s="238"/>
      <c r="CD56" s="238"/>
      <c r="CE56" s="238"/>
      <c r="CF56" s="238"/>
      <c r="CG56" s="238"/>
      <c r="CH56" s="238"/>
      <c r="CI56" s="238"/>
      <c r="CJ56" s="238"/>
      <c r="CK56" s="238"/>
      <c r="CL56" s="238"/>
      <c r="CM56" s="238"/>
      <c r="CN56" s="238"/>
      <c r="CO56" s="238"/>
      <c r="CP56" s="238"/>
      <c r="CQ56" s="238"/>
      <c r="CR56" s="238"/>
      <c r="CS56" s="238"/>
      <c r="CT56" s="238"/>
      <c r="CU56" s="238"/>
      <c r="CV56" s="238"/>
      <c r="CW56" s="238"/>
      <c r="CX56" s="238"/>
      <c r="CY56" s="238"/>
      <c r="CZ56" s="238"/>
      <c r="DA56" s="238"/>
      <c r="DB56" s="238"/>
      <c r="DC56" s="238"/>
      <c r="DD56" s="238"/>
      <c r="DE56" s="238"/>
      <c r="DF56" s="238"/>
      <c r="DG56" s="238"/>
      <c r="DH56" s="238"/>
      <c r="DI56" s="238"/>
      <c r="DJ56" s="238"/>
      <c r="DK56" s="238"/>
      <c r="DL56" s="238"/>
      <c r="DM56" s="238"/>
      <c r="DN56" s="238"/>
      <c r="DO56" s="238"/>
      <c r="DP56" s="238"/>
      <c r="DQ56" s="238"/>
      <c r="DR56" s="238"/>
      <c r="DS56" s="238"/>
      <c r="DT56" s="238"/>
      <c r="DU56" s="238"/>
      <c r="DV56" s="238"/>
      <c r="DW56" s="238"/>
      <c r="DX56" s="238"/>
      <c r="DY56" s="238"/>
      <c r="DZ56" s="238"/>
      <c r="EA56" s="238"/>
      <c r="EB56" s="238"/>
      <c r="EC56" s="238"/>
      <c r="ED56" s="238"/>
      <c r="EE56" s="238"/>
      <c r="EF56" s="238"/>
      <c r="EG56" s="238"/>
      <c r="EH56" s="238"/>
      <c r="EI56" s="238"/>
      <c r="EJ56" s="238"/>
      <c r="EK56" s="238"/>
      <c r="EL56" s="238"/>
      <c r="EM56" s="238"/>
      <c r="EN56" s="238"/>
      <c r="EO56" s="238"/>
      <c r="EP56" s="238"/>
      <c r="EQ56" s="238"/>
      <c r="ER56" s="238"/>
      <c r="ES56" s="238"/>
      <c r="ET56" s="238"/>
      <c r="EU56" s="238"/>
      <c r="EV56" s="238"/>
      <c r="EW56" s="238"/>
      <c r="EX56" s="238"/>
      <c r="EY56" s="238"/>
      <c r="EZ56" s="238"/>
      <c r="FA56" s="238"/>
      <c r="FB56" s="238"/>
      <c r="FC56" s="238"/>
      <c r="FD56" s="238"/>
      <c r="FE56" s="238"/>
      <c r="FF56" s="238"/>
      <c r="FG56" s="238"/>
      <c r="FH56" s="238"/>
      <c r="FI56" s="238"/>
      <c r="FJ56" s="238"/>
      <c r="FK56" s="238"/>
      <c r="FL56" s="238"/>
      <c r="FM56" s="238"/>
      <c r="FN56" s="238"/>
      <c r="FO56" s="238"/>
      <c r="FP56" s="238"/>
      <c r="FQ56" s="238"/>
      <c r="FR56" s="238"/>
      <c r="FS56" s="238"/>
      <c r="FT56" s="238"/>
      <c r="FU56" s="238"/>
      <c r="FV56" s="238"/>
      <c r="FW56" s="238"/>
      <c r="FX56" s="238"/>
      <c r="FY56" s="238"/>
      <c r="FZ56" s="238"/>
      <c r="GA56" s="238"/>
      <c r="GB56" s="238"/>
      <c r="GC56" s="238"/>
      <c r="GD56" s="238"/>
      <c r="GE56" s="238"/>
      <c r="GF56" s="238"/>
      <c r="GG56" s="238"/>
      <c r="GH56" s="238"/>
      <c r="GI56" s="238"/>
      <c r="GJ56" s="238"/>
      <c r="GK56" s="238"/>
      <c r="GL56" s="238"/>
      <c r="GM56" s="238"/>
      <c r="GN56" s="238"/>
      <c r="GO56" s="238"/>
      <c r="GP56" s="238"/>
      <c r="GQ56" s="238"/>
      <c r="GR56" s="238"/>
      <c r="GS56" s="238"/>
    </row>
    <row r="57" spans="1:201" ht="11.1" customHeight="1" x14ac:dyDescent="0.2">
      <c r="A57" s="237" t="s">
        <v>378</v>
      </c>
      <c r="B57" s="238"/>
      <c r="C57" s="238"/>
      <c r="D57" s="238"/>
      <c r="E57" s="238"/>
      <c r="F57" s="239">
        <v>85</v>
      </c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39">
        <v>47</v>
      </c>
      <c r="AH57" s="238"/>
      <c r="AI57" s="238"/>
      <c r="AJ57" s="238"/>
      <c r="AK57" s="238"/>
      <c r="AL57" s="238"/>
      <c r="AM57" s="239">
        <v>261</v>
      </c>
      <c r="AN57" s="238"/>
      <c r="AO57" s="238"/>
      <c r="AP57" s="238"/>
      <c r="AQ57" s="239">
        <v>6</v>
      </c>
      <c r="AR57" s="238"/>
      <c r="AS57" s="238"/>
      <c r="AT57" s="238"/>
      <c r="AU57" s="238"/>
      <c r="AV57" s="238"/>
      <c r="AW57" s="238"/>
      <c r="AX57" s="238"/>
      <c r="AY57" s="238"/>
      <c r="AZ57" s="238"/>
      <c r="BA57" s="238"/>
      <c r="BB57" s="238"/>
      <c r="BC57" s="238"/>
      <c r="BD57" s="238"/>
      <c r="BE57" s="239">
        <v>32</v>
      </c>
      <c r="BF57" s="238"/>
      <c r="BG57" s="238"/>
      <c r="BH57" s="238"/>
      <c r="BI57" s="238"/>
      <c r="BJ57" s="238"/>
      <c r="BK57" s="238"/>
      <c r="BL57" s="238"/>
      <c r="BM57" s="239">
        <v>57</v>
      </c>
      <c r="BN57" s="238"/>
      <c r="BO57" s="238"/>
      <c r="BP57" s="238"/>
      <c r="BQ57" s="238"/>
      <c r="BR57" s="238"/>
      <c r="BS57" s="239">
        <v>5</v>
      </c>
      <c r="BT57" s="238"/>
      <c r="BU57" s="238"/>
      <c r="BV57" s="238"/>
      <c r="BW57" s="238"/>
      <c r="BX57" s="238"/>
      <c r="BY57" s="239">
        <v>1</v>
      </c>
      <c r="BZ57" s="238"/>
      <c r="CA57" s="238"/>
      <c r="CB57" s="238"/>
      <c r="CC57" s="239">
        <v>2</v>
      </c>
      <c r="CD57" s="238"/>
      <c r="CE57" s="238"/>
      <c r="CF57" s="238"/>
      <c r="CG57" s="238"/>
      <c r="CH57" s="238"/>
      <c r="CI57" s="238"/>
      <c r="CJ57" s="238"/>
      <c r="CK57" s="238"/>
      <c r="CL57" s="238"/>
      <c r="CM57" s="238"/>
      <c r="CN57" s="238"/>
      <c r="CO57" s="239">
        <v>3</v>
      </c>
      <c r="CP57" s="238"/>
      <c r="CQ57" s="238"/>
      <c r="CR57" s="238"/>
      <c r="CS57" s="238"/>
      <c r="CT57" s="238"/>
      <c r="CU57" s="238"/>
      <c r="CV57" s="238"/>
      <c r="CW57" s="238"/>
      <c r="CX57" s="238"/>
      <c r="CY57" s="238"/>
      <c r="CZ57" s="238"/>
      <c r="DA57" s="238"/>
      <c r="DB57" s="238"/>
      <c r="DC57" s="239">
        <v>3</v>
      </c>
      <c r="DD57" s="238"/>
      <c r="DE57" s="238"/>
      <c r="DF57" s="238"/>
      <c r="DG57" s="238"/>
      <c r="DH57" s="238"/>
      <c r="DI57" s="238"/>
      <c r="DJ57" s="238"/>
      <c r="DK57" s="238"/>
      <c r="DL57" s="238"/>
      <c r="DM57" s="238"/>
      <c r="DN57" s="238"/>
      <c r="DO57" s="239">
        <v>35</v>
      </c>
      <c r="DP57" s="238"/>
      <c r="DQ57" s="238"/>
      <c r="DR57" s="238"/>
      <c r="DS57" s="238"/>
      <c r="DT57" s="238"/>
      <c r="DU57" s="238"/>
      <c r="DV57" s="238"/>
      <c r="DW57" s="238"/>
      <c r="DX57" s="238"/>
      <c r="DY57" s="239">
        <v>40</v>
      </c>
      <c r="DZ57" s="238"/>
      <c r="EA57" s="238"/>
      <c r="EB57" s="238"/>
      <c r="EC57" s="238"/>
      <c r="ED57" s="238"/>
      <c r="EE57" s="238"/>
      <c r="EF57" s="238"/>
      <c r="EG57" s="238"/>
      <c r="EH57" s="238"/>
      <c r="EI57" s="238"/>
      <c r="EJ57" s="238"/>
      <c r="EK57" s="238"/>
      <c r="EL57" s="238"/>
      <c r="EM57" s="239">
        <v>4</v>
      </c>
      <c r="EN57" s="238"/>
      <c r="EO57" s="238"/>
      <c r="EP57" s="238"/>
      <c r="EQ57" s="238"/>
      <c r="ER57" s="238"/>
      <c r="ES57" s="238"/>
      <c r="ET57" s="238"/>
      <c r="EU57" s="238"/>
      <c r="EV57" s="238"/>
      <c r="EW57" s="238"/>
      <c r="EX57" s="238"/>
      <c r="EY57" s="238"/>
      <c r="EZ57" s="238"/>
      <c r="FA57" s="238"/>
      <c r="FB57" s="238"/>
      <c r="FC57" s="238"/>
      <c r="FD57" s="238"/>
      <c r="FE57" s="238"/>
      <c r="FF57" s="238"/>
      <c r="FG57" s="238"/>
      <c r="FH57" s="238"/>
      <c r="FI57" s="238"/>
      <c r="FJ57" s="238"/>
      <c r="FK57" s="238"/>
      <c r="FL57" s="238"/>
      <c r="FM57" s="238"/>
      <c r="FN57" s="238"/>
      <c r="FO57" s="238"/>
      <c r="FP57" s="238"/>
      <c r="FQ57" s="238"/>
      <c r="FR57" s="238"/>
      <c r="FS57" s="238"/>
      <c r="FT57" s="238"/>
      <c r="FU57" s="238"/>
      <c r="FV57" s="238"/>
      <c r="FW57" s="238"/>
      <c r="FX57" s="238"/>
      <c r="FY57" s="238"/>
      <c r="FZ57" s="238"/>
      <c r="GA57" s="238"/>
      <c r="GB57" s="238"/>
      <c r="GC57" s="238"/>
      <c r="GD57" s="238"/>
      <c r="GE57" s="238"/>
      <c r="GF57" s="238"/>
      <c r="GG57" s="238"/>
      <c r="GH57" s="238"/>
      <c r="GI57" s="238"/>
      <c r="GJ57" s="238"/>
      <c r="GK57" s="238"/>
      <c r="GL57" s="238"/>
      <c r="GM57" s="238"/>
      <c r="GN57" s="238"/>
      <c r="GO57" s="238"/>
      <c r="GP57" s="238"/>
      <c r="GQ57" s="238"/>
      <c r="GR57" s="238"/>
      <c r="GS57" s="238"/>
    </row>
    <row r="58" spans="1:201" ht="11.1" customHeight="1" x14ac:dyDescent="0.2">
      <c r="A58" s="237" t="s">
        <v>379</v>
      </c>
      <c r="B58" s="238"/>
      <c r="C58" s="238"/>
      <c r="D58" s="238"/>
      <c r="E58" s="238"/>
      <c r="F58" s="239">
        <v>27</v>
      </c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9">
        <v>27</v>
      </c>
      <c r="S58" s="238"/>
      <c r="T58" s="239">
        <v>3</v>
      </c>
      <c r="U58" s="238"/>
      <c r="V58" s="238"/>
      <c r="W58" s="238"/>
      <c r="X58" s="238"/>
      <c r="Y58" s="239">
        <v>40</v>
      </c>
      <c r="Z58" s="238"/>
      <c r="AA58" s="238"/>
      <c r="AB58" s="238"/>
      <c r="AC58" s="239">
        <v>170</v>
      </c>
      <c r="AD58" s="238"/>
      <c r="AE58" s="238"/>
      <c r="AF58" s="238"/>
      <c r="AG58" s="239">
        <v>164</v>
      </c>
      <c r="AH58" s="238"/>
      <c r="AI58" s="239">
        <v>15</v>
      </c>
      <c r="AJ58" s="238"/>
      <c r="AK58" s="239">
        <v>398</v>
      </c>
      <c r="AL58" s="238"/>
      <c r="AM58" s="239">
        <v>89</v>
      </c>
      <c r="AN58" s="238"/>
      <c r="AO58" s="238"/>
      <c r="AP58" s="238"/>
      <c r="AQ58" s="239">
        <v>18</v>
      </c>
      <c r="AR58" s="238"/>
      <c r="AS58" s="238"/>
      <c r="AT58" s="238"/>
      <c r="AU58" s="238"/>
      <c r="AV58" s="238"/>
      <c r="AW58" s="238"/>
      <c r="AX58" s="238"/>
      <c r="AY58" s="239">
        <v>31</v>
      </c>
      <c r="AZ58" s="238"/>
      <c r="BA58" s="238"/>
      <c r="BB58" s="238"/>
      <c r="BC58" s="238"/>
      <c r="BD58" s="238"/>
      <c r="BE58" s="239">
        <v>189</v>
      </c>
      <c r="BF58" s="238"/>
      <c r="BG58" s="239">
        <v>92</v>
      </c>
      <c r="BH58" s="238"/>
      <c r="BI58" s="238"/>
      <c r="BJ58" s="238"/>
      <c r="BK58" s="238"/>
      <c r="BL58" s="238"/>
      <c r="BM58" s="238"/>
      <c r="BN58" s="238"/>
      <c r="BO58" s="238"/>
      <c r="BP58" s="238"/>
      <c r="BQ58" s="239">
        <v>6</v>
      </c>
      <c r="BR58" s="238"/>
      <c r="BS58" s="239">
        <v>198</v>
      </c>
      <c r="BT58" s="238"/>
      <c r="BU58" s="238"/>
      <c r="BV58" s="238"/>
      <c r="BW58" s="238"/>
      <c r="BX58" s="238"/>
      <c r="BY58" s="239">
        <v>1</v>
      </c>
      <c r="BZ58" s="238"/>
      <c r="CA58" s="239">
        <v>3</v>
      </c>
      <c r="CB58" s="238"/>
      <c r="CC58" s="238"/>
      <c r="CD58" s="238"/>
      <c r="CE58" s="239">
        <v>31</v>
      </c>
      <c r="CF58" s="238"/>
      <c r="CG58" s="239">
        <v>55</v>
      </c>
      <c r="CH58" s="238"/>
      <c r="CI58" s="239">
        <v>42</v>
      </c>
      <c r="CJ58" s="238"/>
      <c r="CK58" s="238"/>
      <c r="CL58" s="238"/>
      <c r="CM58" s="239">
        <v>33</v>
      </c>
      <c r="CN58" s="238"/>
      <c r="CO58" s="239">
        <v>44</v>
      </c>
      <c r="CP58" s="238"/>
      <c r="CQ58" s="239">
        <v>109</v>
      </c>
      <c r="CR58" s="238"/>
      <c r="CS58" s="238"/>
      <c r="CT58" s="238"/>
      <c r="CU58" s="239">
        <v>3</v>
      </c>
      <c r="CV58" s="238"/>
      <c r="CW58" s="239">
        <v>17</v>
      </c>
      <c r="CX58" s="238"/>
      <c r="CY58" s="239">
        <v>14</v>
      </c>
      <c r="CZ58" s="238"/>
      <c r="DA58" s="239">
        <v>33</v>
      </c>
      <c r="DB58" s="238"/>
      <c r="DC58" s="239">
        <v>15</v>
      </c>
      <c r="DD58" s="238"/>
      <c r="DE58" s="239">
        <v>96</v>
      </c>
      <c r="DF58" s="238"/>
      <c r="DG58" s="239">
        <v>69</v>
      </c>
      <c r="DH58" s="238"/>
      <c r="DI58" s="239">
        <v>50</v>
      </c>
      <c r="DJ58" s="238"/>
      <c r="DK58" s="239">
        <v>3</v>
      </c>
      <c r="DL58" s="238"/>
      <c r="DM58" s="239">
        <v>24</v>
      </c>
      <c r="DN58" s="238"/>
      <c r="DO58" s="238"/>
      <c r="DP58" s="238"/>
      <c r="DQ58" s="238"/>
      <c r="DR58" s="238"/>
      <c r="DS58" s="239">
        <v>14</v>
      </c>
      <c r="DT58" s="238"/>
      <c r="DU58" s="238"/>
      <c r="DV58" s="238"/>
      <c r="DW58" s="239">
        <v>100</v>
      </c>
      <c r="DX58" s="238"/>
      <c r="DY58" s="239">
        <v>19</v>
      </c>
      <c r="DZ58" s="238"/>
      <c r="EA58" s="239">
        <v>45</v>
      </c>
      <c r="EB58" s="238"/>
      <c r="EC58" s="239">
        <v>7</v>
      </c>
      <c r="ED58" s="238"/>
      <c r="EE58" s="239">
        <v>75</v>
      </c>
      <c r="EF58" s="238"/>
      <c r="EG58" s="239">
        <v>33</v>
      </c>
      <c r="EH58" s="238"/>
      <c r="EI58" s="239">
        <v>38</v>
      </c>
      <c r="EJ58" s="238"/>
      <c r="EK58" s="239">
        <v>52</v>
      </c>
      <c r="EL58" s="238"/>
      <c r="EM58" s="239">
        <v>25</v>
      </c>
      <c r="EN58" s="238"/>
      <c r="EO58" s="239">
        <v>11</v>
      </c>
      <c r="EP58" s="238"/>
      <c r="EQ58" s="239">
        <v>80</v>
      </c>
      <c r="ER58" s="238"/>
      <c r="ES58" s="239">
        <v>83</v>
      </c>
      <c r="ET58" s="238"/>
      <c r="EU58" s="239">
        <v>113</v>
      </c>
      <c r="EV58" s="238"/>
      <c r="EW58" s="238"/>
      <c r="EX58" s="238"/>
      <c r="EY58" s="238"/>
      <c r="EZ58" s="238"/>
      <c r="FA58" s="238"/>
      <c r="FB58" s="238"/>
      <c r="FC58" s="238"/>
      <c r="FD58" s="238"/>
      <c r="FE58" s="238"/>
      <c r="FF58" s="238"/>
      <c r="FG58" s="238"/>
      <c r="FH58" s="238"/>
      <c r="FI58" s="238"/>
      <c r="FJ58" s="238"/>
      <c r="FK58" s="239">
        <v>38</v>
      </c>
      <c r="FL58" s="238"/>
      <c r="FM58" s="238"/>
      <c r="FN58" s="238"/>
      <c r="FO58" s="238"/>
      <c r="FP58" s="238"/>
      <c r="FQ58" s="238"/>
      <c r="FR58" s="238"/>
      <c r="FS58" s="238"/>
      <c r="FT58" s="238"/>
      <c r="FU58" s="238"/>
      <c r="FV58" s="238"/>
      <c r="FW58" s="238"/>
      <c r="FX58" s="238"/>
      <c r="FY58" s="238"/>
      <c r="FZ58" s="238"/>
      <c r="GA58" s="238"/>
      <c r="GB58" s="238"/>
      <c r="GC58" s="238"/>
      <c r="GD58" s="238"/>
      <c r="GE58" s="238"/>
      <c r="GF58" s="238"/>
      <c r="GG58" s="238"/>
      <c r="GH58" s="238"/>
      <c r="GI58" s="238"/>
      <c r="GJ58" s="238"/>
      <c r="GK58" s="238"/>
      <c r="GL58" s="238"/>
      <c r="GM58" s="238"/>
      <c r="GN58" s="238"/>
      <c r="GO58" s="238"/>
      <c r="GP58" s="238"/>
      <c r="GQ58" s="238"/>
      <c r="GR58" s="238"/>
      <c r="GS58" s="238"/>
    </row>
    <row r="59" spans="1:201" ht="11.1" customHeight="1" x14ac:dyDescent="0.2">
      <c r="A59" s="237" t="s">
        <v>380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9">
        <v>7</v>
      </c>
      <c r="O59" s="238"/>
      <c r="P59" s="238"/>
      <c r="Q59" s="238"/>
      <c r="R59" s="238"/>
      <c r="S59" s="238"/>
      <c r="T59" s="239">
        <v>202</v>
      </c>
      <c r="U59" s="239">
        <v>32</v>
      </c>
      <c r="V59" s="238"/>
      <c r="W59" s="238"/>
      <c r="X59" s="238"/>
      <c r="Y59" s="240">
        <v>1490</v>
      </c>
      <c r="Z59" s="238"/>
      <c r="AA59" s="238"/>
      <c r="AB59" s="238"/>
      <c r="AC59" s="240">
        <v>2456</v>
      </c>
      <c r="AD59" s="238"/>
      <c r="AE59" s="238"/>
      <c r="AF59" s="238"/>
      <c r="AG59" s="240">
        <v>1351</v>
      </c>
      <c r="AH59" s="238"/>
      <c r="AI59" s="240">
        <v>1235</v>
      </c>
      <c r="AJ59" s="238"/>
      <c r="AK59" s="238"/>
      <c r="AL59" s="238"/>
      <c r="AM59" s="239">
        <v>22</v>
      </c>
      <c r="AN59" s="238"/>
      <c r="AO59" s="238"/>
      <c r="AP59" s="238"/>
      <c r="AQ59" s="240">
        <v>2039</v>
      </c>
      <c r="AR59" s="238"/>
      <c r="AS59" s="238"/>
      <c r="AT59" s="238"/>
      <c r="AU59" s="238"/>
      <c r="AV59" s="238"/>
      <c r="AW59" s="238"/>
      <c r="AX59" s="238"/>
      <c r="AY59" s="239">
        <v>582</v>
      </c>
      <c r="AZ59" s="238"/>
      <c r="BA59" s="239">
        <v>612</v>
      </c>
      <c r="BB59" s="238"/>
      <c r="BC59" s="239">
        <v>913</v>
      </c>
      <c r="BD59" s="238"/>
      <c r="BE59" s="238"/>
      <c r="BF59" s="238"/>
      <c r="BG59" s="239">
        <v>830</v>
      </c>
      <c r="BH59" s="238"/>
      <c r="BI59" s="238"/>
      <c r="BJ59" s="238"/>
      <c r="BK59" s="238"/>
      <c r="BL59" s="238"/>
      <c r="BM59" s="238"/>
      <c r="BN59" s="238"/>
      <c r="BO59" s="238"/>
      <c r="BP59" s="238"/>
      <c r="BQ59" s="239">
        <v>681</v>
      </c>
      <c r="BR59" s="238"/>
      <c r="BS59" s="239">
        <v>357</v>
      </c>
      <c r="BT59" s="238"/>
      <c r="BU59" s="239">
        <v>491</v>
      </c>
      <c r="BV59" s="238"/>
      <c r="BW59" s="238"/>
      <c r="BX59" s="238"/>
      <c r="BY59" s="239">
        <v>37</v>
      </c>
      <c r="BZ59" s="238"/>
      <c r="CA59" s="239">
        <v>83</v>
      </c>
      <c r="CB59" s="238"/>
      <c r="CC59" s="239">
        <v>14</v>
      </c>
      <c r="CD59" s="238"/>
      <c r="CE59" s="239">
        <v>688</v>
      </c>
      <c r="CF59" s="238"/>
      <c r="CG59" s="239">
        <v>184</v>
      </c>
      <c r="CH59" s="238"/>
      <c r="CI59" s="239">
        <v>191</v>
      </c>
      <c r="CJ59" s="238"/>
      <c r="CK59" s="239">
        <v>367</v>
      </c>
      <c r="CL59" s="238"/>
      <c r="CM59" s="239">
        <v>247</v>
      </c>
      <c r="CN59" s="238"/>
      <c r="CO59" s="239">
        <v>168</v>
      </c>
      <c r="CP59" s="238"/>
      <c r="CQ59" s="240">
        <v>1072</v>
      </c>
      <c r="CR59" s="238"/>
      <c r="CS59" s="239">
        <v>351</v>
      </c>
      <c r="CT59" s="238"/>
      <c r="CU59" s="239">
        <v>226</v>
      </c>
      <c r="CV59" s="238"/>
      <c r="CW59" s="239">
        <v>530</v>
      </c>
      <c r="CX59" s="238"/>
      <c r="CY59" s="239">
        <v>301</v>
      </c>
      <c r="CZ59" s="238"/>
      <c r="DA59" s="239">
        <v>217</v>
      </c>
      <c r="DB59" s="238"/>
      <c r="DC59" s="239">
        <v>736</v>
      </c>
      <c r="DD59" s="238"/>
      <c r="DE59" s="239">
        <v>290</v>
      </c>
      <c r="DF59" s="238"/>
      <c r="DG59" s="239">
        <v>181</v>
      </c>
      <c r="DH59" s="238"/>
      <c r="DI59" s="239">
        <v>592</v>
      </c>
      <c r="DJ59" s="238"/>
      <c r="DK59" s="239">
        <v>546</v>
      </c>
      <c r="DL59" s="238"/>
      <c r="DM59" s="239">
        <v>245</v>
      </c>
      <c r="DN59" s="238"/>
      <c r="DO59" s="240">
        <v>1565</v>
      </c>
      <c r="DP59" s="238"/>
      <c r="DQ59" s="239">
        <v>489</v>
      </c>
      <c r="DR59" s="238"/>
      <c r="DS59" s="239">
        <v>619</v>
      </c>
      <c r="DT59" s="238"/>
      <c r="DU59" s="239">
        <v>296</v>
      </c>
      <c r="DV59" s="238"/>
      <c r="DW59" s="239">
        <v>168</v>
      </c>
      <c r="DX59" s="238"/>
      <c r="DY59" s="240">
        <v>1371</v>
      </c>
      <c r="DZ59" s="238"/>
      <c r="EA59" s="239">
        <v>84</v>
      </c>
      <c r="EB59" s="238"/>
      <c r="EC59" s="239">
        <v>303</v>
      </c>
      <c r="ED59" s="238"/>
      <c r="EE59" s="239">
        <v>830</v>
      </c>
      <c r="EF59" s="238"/>
      <c r="EG59" s="240">
        <v>1075</v>
      </c>
      <c r="EH59" s="238"/>
      <c r="EI59" s="239">
        <v>260</v>
      </c>
      <c r="EJ59" s="238"/>
      <c r="EK59" s="239">
        <v>500</v>
      </c>
      <c r="EL59" s="238"/>
      <c r="EM59" s="239">
        <v>473</v>
      </c>
      <c r="EN59" s="238"/>
      <c r="EO59" s="239">
        <v>165</v>
      </c>
      <c r="EP59" s="238"/>
      <c r="EQ59" s="239">
        <v>554</v>
      </c>
      <c r="ER59" s="238"/>
      <c r="ES59" s="239">
        <v>114</v>
      </c>
      <c r="ET59" s="238"/>
      <c r="EU59" s="239">
        <v>402</v>
      </c>
      <c r="EV59" s="238"/>
      <c r="EW59" s="239">
        <v>551</v>
      </c>
      <c r="EX59" s="238"/>
      <c r="EY59" s="239">
        <v>153</v>
      </c>
      <c r="EZ59" s="238"/>
      <c r="FA59" s="239">
        <v>63</v>
      </c>
      <c r="FB59" s="238"/>
      <c r="FC59" s="238"/>
      <c r="FD59" s="238"/>
      <c r="FE59" s="238"/>
      <c r="FF59" s="238"/>
      <c r="FG59" s="238"/>
      <c r="FH59" s="238"/>
      <c r="FI59" s="239">
        <v>31</v>
      </c>
      <c r="FJ59" s="238"/>
      <c r="FK59" s="239">
        <v>112</v>
      </c>
      <c r="FL59" s="238"/>
      <c r="FM59" s="238"/>
      <c r="FN59" s="238"/>
      <c r="FO59" s="238"/>
      <c r="FP59" s="238"/>
      <c r="FQ59" s="238"/>
      <c r="FR59" s="238"/>
      <c r="FS59" s="238"/>
      <c r="FT59" s="238"/>
      <c r="FU59" s="238"/>
      <c r="FV59" s="238"/>
      <c r="FW59" s="238"/>
      <c r="FX59" s="238"/>
      <c r="FY59" s="238"/>
      <c r="FZ59" s="238"/>
      <c r="GA59" s="238"/>
      <c r="GB59" s="238"/>
      <c r="GC59" s="238"/>
      <c r="GD59" s="238"/>
      <c r="GE59" s="238"/>
      <c r="GF59" s="238"/>
      <c r="GG59" s="238"/>
      <c r="GH59" s="238"/>
      <c r="GI59" s="238"/>
      <c r="GJ59" s="238"/>
      <c r="GK59" s="238"/>
      <c r="GL59" s="238"/>
      <c r="GM59" s="238"/>
      <c r="GN59" s="238"/>
      <c r="GO59" s="238"/>
      <c r="GP59" s="238"/>
      <c r="GQ59" s="238"/>
      <c r="GR59" s="238"/>
      <c r="GS59" s="238"/>
    </row>
    <row r="60" spans="1:201" ht="11.1" customHeight="1" x14ac:dyDescent="0.2">
      <c r="A60" s="237" t="s">
        <v>381</v>
      </c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238"/>
      <c r="AL60" s="238"/>
      <c r="AM60" s="238"/>
      <c r="AN60" s="238"/>
      <c r="AO60" s="238"/>
      <c r="AP60" s="238"/>
      <c r="AQ60" s="238"/>
      <c r="AR60" s="238"/>
      <c r="AS60" s="238"/>
      <c r="AT60" s="238"/>
      <c r="AU60" s="238"/>
      <c r="AV60" s="238"/>
      <c r="AW60" s="238"/>
      <c r="AX60" s="238"/>
      <c r="AY60" s="238"/>
      <c r="AZ60" s="238"/>
      <c r="BA60" s="238"/>
      <c r="BB60" s="238"/>
      <c r="BC60" s="238"/>
      <c r="BD60" s="238"/>
      <c r="BE60" s="238"/>
      <c r="BF60" s="238"/>
      <c r="BG60" s="238"/>
      <c r="BH60" s="238"/>
      <c r="BI60" s="238"/>
      <c r="BJ60" s="238"/>
      <c r="BK60" s="238"/>
      <c r="BL60" s="238"/>
      <c r="BM60" s="238"/>
      <c r="BN60" s="238"/>
      <c r="BO60" s="238"/>
      <c r="BP60" s="238"/>
      <c r="BQ60" s="238"/>
      <c r="BR60" s="238"/>
      <c r="BS60" s="238"/>
      <c r="BT60" s="238"/>
      <c r="BU60" s="238"/>
      <c r="BV60" s="238"/>
      <c r="BW60" s="238"/>
      <c r="BX60" s="238"/>
      <c r="BY60" s="238"/>
      <c r="BZ60" s="238"/>
      <c r="CA60" s="238"/>
      <c r="CB60" s="238"/>
      <c r="CC60" s="238"/>
      <c r="CD60" s="238"/>
      <c r="CE60" s="238"/>
      <c r="CF60" s="238"/>
      <c r="CG60" s="238"/>
      <c r="CH60" s="238"/>
      <c r="CI60" s="238"/>
      <c r="CJ60" s="238"/>
      <c r="CK60" s="238"/>
      <c r="CL60" s="238"/>
      <c r="CM60" s="238"/>
      <c r="CN60" s="238"/>
      <c r="CO60" s="238"/>
      <c r="CP60" s="238"/>
      <c r="CQ60" s="238"/>
      <c r="CR60" s="238"/>
      <c r="CS60" s="238"/>
      <c r="CT60" s="238"/>
      <c r="CU60" s="238"/>
      <c r="CV60" s="238"/>
      <c r="CW60" s="238"/>
      <c r="CX60" s="238"/>
      <c r="CY60" s="238"/>
      <c r="CZ60" s="238"/>
      <c r="DA60" s="238"/>
      <c r="DB60" s="238"/>
      <c r="DC60" s="238"/>
      <c r="DD60" s="238"/>
      <c r="DE60" s="238"/>
      <c r="DF60" s="238"/>
      <c r="DG60" s="238"/>
      <c r="DH60" s="238"/>
      <c r="DI60" s="239">
        <v>4</v>
      </c>
      <c r="DJ60" s="238"/>
      <c r="DK60" s="238"/>
      <c r="DL60" s="238"/>
      <c r="DM60" s="238"/>
      <c r="DN60" s="238"/>
      <c r="DO60" s="238"/>
      <c r="DP60" s="238"/>
      <c r="DQ60" s="238"/>
      <c r="DR60" s="238"/>
      <c r="DS60" s="238"/>
      <c r="DT60" s="238"/>
      <c r="DU60" s="238"/>
      <c r="DV60" s="238"/>
      <c r="DW60" s="238"/>
      <c r="DX60" s="238"/>
      <c r="DY60" s="238"/>
      <c r="DZ60" s="238"/>
      <c r="EA60" s="238"/>
      <c r="EB60" s="238"/>
      <c r="EC60" s="238"/>
      <c r="ED60" s="238"/>
      <c r="EE60" s="238"/>
      <c r="EF60" s="238"/>
      <c r="EG60" s="238"/>
      <c r="EH60" s="238"/>
      <c r="EI60" s="239">
        <v>3</v>
      </c>
      <c r="EJ60" s="238"/>
      <c r="EK60" s="238"/>
      <c r="EL60" s="238"/>
      <c r="EM60" s="238"/>
      <c r="EN60" s="238"/>
      <c r="EO60" s="238"/>
      <c r="EP60" s="238"/>
      <c r="EQ60" s="238"/>
      <c r="ER60" s="238"/>
      <c r="ES60" s="238"/>
      <c r="ET60" s="238"/>
      <c r="EU60" s="239">
        <v>3</v>
      </c>
      <c r="EV60" s="238"/>
      <c r="EW60" s="238"/>
      <c r="EX60" s="238"/>
      <c r="EY60" s="238"/>
      <c r="EZ60" s="238"/>
      <c r="FA60" s="238"/>
      <c r="FB60" s="238"/>
      <c r="FC60" s="238"/>
      <c r="FD60" s="238"/>
      <c r="FE60" s="238"/>
      <c r="FF60" s="238"/>
      <c r="FG60" s="238"/>
      <c r="FH60" s="238"/>
      <c r="FI60" s="238"/>
      <c r="FJ60" s="238"/>
      <c r="FK60" s="238"/>
      <c r="FL60" s="238"/>
      <c r="FM60" s="238"/>
      <c r="FN60" s="238"/>
      <c r="FO60" s="238"/>
      <c r="FP60" s="238"/>
      <c r="FQ60" s="238"/>
      <c r="FR60" s="238"/>
      <c r="FS60" s="238"/>
      <c r="FT60" s="238"/>
      <c r="FU60" s="238"/>
      <c r="FV60" s="238"/>
      <c r="FW60" s="238"/>
      <c r="FX60" s="238"/>
      <c r="FY60" s="238"/>
      <c r="FZ60" s="238"/>
      <c r="GA60" s="238"/>
      <c r="GB60" s="238"/>
      <c r="GC60" s="238"/>
      <c r="GD60" s="238"/>
      <c r="GE60" s="238"/>
      <c r="GF60" s="238"/>
      <c r="GG60" s="238"/>
      <c r="GH60" s="238"/>
      <c r="GI60" s="238"/>
      <c r="GJ60" s="238"/>
      <c r="GK60" s="238"/>
      <c r="GL60" s="238"/>
      <c r="GM60" s="238"/>
      <c r="GN60" s="238"/>
      <c r="GO60" s="238"/>
      <c r="GP60" s="238"/>
      <c r="GQ60" s="238"/>
      <c r="GR60" s="238"/>
      <c r="GS60" s="238"/>
    </row>
    <row r="61" spans="1:201" ht="11.1" customHeight="1" x14ac:dyDescent="0.2">
      <c r="A61" s="237" t="s">
        <v>382</v>
      </c>
      <c r="B61" s="238"/>
      <c r="C61" s="238"/>
      <c r="D61" s="238"/>
      <c r="E61" s="238"/>
      <c r="F61" s="239">
        <v>43</v>
      </c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9">
        <v>9</v>
      </c>
      <c r="U61" s="239">
        <v>2</v>
      </c>
      <c r="V61" s="238"/>
      <c r="W61" s="238"/>
      <c r="X61" s="238"/>
      <c r="Y61" s="239">
        <v>47</v>
      </c>
      <c r="Z61" s="238"/>
      <c r="AA61" s="238"/>
      <c r="AB61" s="238"/>
      <c r="AC61" s="239">
        <v>75</v>
      </c>
      <c r="AD61" s="238"/>
      <c r="AE61" s="238"/>
      <c r="AF61" s="238"/>
      <c r="AG61" s="239">
        <v>158</v>
      </c>
      <c r="AH61" s="238"/>
      <c r="AI61" s="239">
        <v>39</v>
      </c>
      <c r="AJ61" s="238"/>
      <c r="AK61" s="238"/>
      <c r="AL61" s="239">
        <v>22</v>
      </c>
      <c r="AM61" s="239">
        <v>235</v>
      </c>
      <c r="AN61" s="238"/>
      <c r="AO61" s="238"/>
      <c r="AP61" s="238"/>
      <c r="AQ61" s="239">
        <v>270</v>
      </c>
      <c r="AR61" s="238"/>
      <c r="AS61" s="238"/>
      <c r="AT61" s="238"/>
      <c r="AU61" s="238"/>
      <c r="AV61" s="238"/>
      <c r="AW61" s="238"/>
      <c r="AX61" s="238"/>
      <c r="AY61" s="239">
        <v>20</v>
      </c>
      <c r="AZ61" s="238"/>
      <c r="BA61" s="239">
        <v>14</v>
      </c>
      <c r="BB61" s="238"/>
      <c r="BC61" s="239">
        <v>100</v>
      </c>
      <c r="BD61" s="238"/>
      <c r="BE61" s="239">
        <v>413</v>
      </c>
      <c r="BF61" s="238"/>
      <c r="BG61" s="239">
        <v>468</v>
      </c>
      <c r="BH61" s="238"/>
      <c r="BI61" s="238"/>
      <c r="BJ61" s="238"/>
      <c r="BK61" s="238"/>
      <c r="BL61" s="238"/>
      <c r="BM61" s="239">
        <v>536</v>
      </c>
      <c r="BN61" s="238"/>
      <c r="BO61" s="238"/>
      <c r="BP61" s="238"/>
      <c r="BQ61" s="239">
        <v>26</v>
      </c>
      <c r="BR61" s="238"/>
      <c r="BS61" s="239">
        <v>18</v>
      </c>
      <c r="BT61" s="238"/>
      <c r="BU61" s="239">
        <v>215</v>
      </c>
      <c r="BV61" s="238"/>
      <c r="BW61" s="238"/>
      <c r="BX61" s="238"/>
      <c r="BY61" s="239">
        <v>4</v>
      </c>
      <c r="BZ61" s="238"/>
      <c r="CA61" s="239">
        <v>1</v>
      </c>
      <c r="CB61" s="238"/>
      <c r="CC61" s="239">
        <v>1</v>
      </c>
      <c r="CD61" s="238"/>
      <c r="CE61" s="239">
        <v>35</v>
      </c>
      <c r="CF61" s="238"/>
      <c r="CG61" s="239">
        <v>114</v>
      </c>
      <c r="CH61" s="238"/>
      <c r="CI61" s="239">
        <v>28</v>
      </c>
      <c r="CJ61" s="238"/>
      <c r="CK61" s="239">
        <v>25</v>
      </c>
      <c r="CL61" s="238"/>
      <c r="CM61" s="239">
        <v>46</v>
      </c>
      <c r="CN61" s="238"/>
      <c r="CO61" s="239">
        <v>22</v>
      </c>
      <c r="CP61" s="238"/>
      <c r="CQ61" s="239">
        <v>67</v>
      </c>
      <c r="CR61" s="238"/>
      <c r="CS61" s="238"/>
      <c r="CT61" s="238"/>
      <c r="CU61" s="239">
        <v>10</v>
      </c>
      <c r="CV61" s="238"/>
      <c r="CW61" s="239">
        <v>35</v>
      </c>
      <c r="CX61" s="238"/>
      <c r="CY61" s="239">
        <v>46</v>
      </c>
      <c r="CZ61" s="238"/>
      <c r="DA61" s="239">
        <v>16</v>
      </c>
      <c r="DB61" s="238"/>
      <c r="DC61" s="239">
        <v>85</v>
      </c>
      <c r="DD61" s="238"/>
      <c r="DE61" s="239">
        <v>3</v>
      </c>
      <c r="DF61" s="238"/>
      <c r="DG61" s="238"/>
      <c r="DH61" s="238"/>
      <c r="DI61" s="239">
        <v>19</v>
      </c>
      <c r="DJ61" s="238"/>
      <c r="DK61" s="239">
        <v>247</v>
      </c>
      <c r="DL61" s="238"/>
      <c r="DM61" s="238"/>
      <c r="DN61" s="238"/>
      <c r="DO61" s="239">
        <v>35</v>
      </c>
      <c r="DP61" s="238"/>
      <c r="DQ61" s="239">
        <v>11</v>
      </c>
      <c r="DR61" s="238"/>
      <c r="DS61" s="239">
        <v>40</v>
      </c>
      <c r="DT61" s="238"/>
      <c r="DU61" s="238"/>
      <c r="DV61" s="238"/>
      <c r="DW61" s="238"/>
      <c r="DX61" s="238"/>
      <c r="DY61" s="239">
        <v>3</v>
      </c>
      <c r="DZ61" s="238"/>
      <c r="EA61" s="239">
        <v>7</v>
      </c>
      <c r="EB61" s="238"/>
      <c r="EC61" s="239">
        <v>10</v>
      </c>
      <c r="ED61" s="238"/>
      <c r="EE61" s="239">
        <v>44</v>
      </c>
      <c r="EF61" s="238"/>
      <c r="EG61" s="239">
        <v>67</v>
      </c>
      <c r="EH61" s="238"/>
      <c r="EI61" s="239">
        <v>55</v>
      </c>
      <c r="EJ61" s="238"/>
      <c r="EK61" s="239">
        <v>32</v>
      </c>
      <c r="EL61" s="238"/>
      <c r="EM61" s="239">
        <v>36</v>
      </c>
      <c r="EN61" s="238"/>
      <c r="EO61" s="239">
        <v>125</v>
      </c>
      <c r="EP61" s="238"/>
      <c r="EQ61" s="239">
        <v>21</v>
      </c>
      <c r="ER61" s="238"/>
      <c r="ES61" s="239">
        <v>134</v>
      </c>
      <c r="ET61" s="238"/>
      <c r="EU61" s="239">
        <v>3</v>
      </c>
      <c r="EV61" s="238"/>
      <c r="EW61" s="239">
        <v>19</v>
      </c>
      <c r="EX61" s="238"/>
      <c r="EY61" s="238"/>
      <c r="EZ61" s="238"/>
      <c r="FA61" s="239">
        <v>3</v>
      </c>
      <c r="FB61" s="238"/>
      <c r="FC61" s="238"/>
      <c r="FD61" s="238"/>
      <c r="FE61" s="238"/>
      <c r="FF61" s="238"/>
      <c r="FG61" s="238"/>
      <c r="FH61" s="238"/>
      <c r="FI61" s="238"/>
      <c r="FJ61" s="238"/>
      <c r="FK61" s="239">
        <v>30</v>
      </c>
      <c r="FL61" s="238"/>
      <c r="FM61" s="238"/>
      <c r="FN61" s="238"/>
      <c r="FO61" s="238"/>
      <c r="FP61" s="238"/>
      <c r="FQ61" s="238"/>
      <c r="FR61" s="238"/>
      <c r="FS61" s="238"/>
      <c r="FT61" s="238"/>
      <c r="FU61" s="238"/>
      <c r="FV61" s="238"/>
      <c r="FW61" s="238"/>
      <c r="FX61" s="238"/>
      <c r="FY61" s="238"/>
      <c r="FZ61" s="238"/>
      <c r="GA61" s="238"/>
      <c r="GB61" s="238"/>
      <c r="GC61" s="238"/>
      <c r="GD61" s="238"/>
      <c r="GE61" s="238"/>
      <c r="GF61" s="238"/>
      <c r="GG61" s="238"/>
      <c r="GH61" s="238"/>
      <c r="GI61" s="238"/>
      <c r="GJ61" s="238"/>
      <c r="GK61" s="238"/>
      <c r="GL61" s="238"/>
      <c r="GM61" s="238"/>
      <c r="GN61" s="238"/>
      <c r="GO61" s="238"/>
      <c r="GP61" s="238"/>
      <c r="GQ61" s="238"/>
      <c r="GR61" s="238"/>
      <c r="GS61" s="238"/>
    </row>
    <row r="62" spans="1:201" ht="11.1" customHeight="1" x14ac:dyDescent="0.2">
      <c r="A62" s="237" t="s">
        <v>210</v>
      </c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>
        <v>37</v>
      </c>
      <c r="U62" s="239">
        <v>22</v>
      </c>
      <c r="V62" s="238"/>
      <c r="W62" s="238"/>
      <c r="X62" s="238"/>
      <c r="Y62" s="239">
        <v>3</v>
      </c>
      <c r="Z62" s="238"/>
      <c r="AA62" s="238"/>
      <c r="AB62" s="238"/>
      <c r="AC62" s="239">
        <v>325</v>
      </c>
      <c r="AD62" s="238"/>
      <c r="AE62" s="238"/>
      <c r="AF62" s="238"/>
      <c r="AG62" s="239">
        <v>6</v>
      </c>
      <c r="AH62" s="238"/>
      <c r="AI62" s="239">
        <v>18</v>
      </c>
      <c r="AJ62" s="238"/>
      <c r="AK62" s="238"/>
      <c r="AL62" s="238"/>
      <c r="AM62" s="238"/>
      <c r="AN62" s="238"/>
      <c r="AO62" s="238"/>
      <c r="AP62" s="238"/>
      <c r="AQ62" s="239">
        <v>56</v>
      </c>
      <c r="AR62" s="238"/>
      <c r="AS62" s="238"/>
      <c r="AT62" s="238"/>
      <c r="AU62" s="238"/>
      <c r="AV62" s="238"/>
      <c r="AW62" s="238"/>
      <c r="AX62" s="238"/>
      <c r="AY62" s="239">
        <v>324</v>
      </c>
      <c r="AZ62" s="238"/>
      <c r="BA62" s="239">
        <v>89</v>
      </c>
      <c r="BB62" s="238"/>
      <c r="BC62" s="239">
        <v>387</v>
      </c>
      <c r="BD62" s="238"/>
      <c r="BE62" s="239">
        <v>49</v>
      </c>
      <c r="BF62" s="238"/>
      <c r="BG62" s="239">
        <v>258</v>
      </c>
      <c r="BH62" s="238"/>
      <c r="BI62" s="238"/>
      <c r="BJ62" s="238"/>
      <c r="BK62" s="238"/>
      <c r="BL62" s="238"/>
      <c r="BM62" s="239">
        <v>3</v>
      </c>
      <c r="BN62" s="238"/>
      <c r="BO62" s="238"/>
      <c r="BP62" s="238"/>
      <c r="BQ62" s="239">
        <v>81</v>
      </c>
      <c r="BR62" s="238"/>
      <c r="BS62" s="238"/>
      <c r="BT62" s="238"/>
      <c r="BU62" s="239">
        <v>215</v>
      </c>
      <c r="BV62" s="238"/>
      <c r="BW62" s="238"/>
      <c r="BX62" s="238"/>
      <c r="BY62" s="239">
        <v>18</v>
      </c>
      <c r="BZ62" s="238"/>
      <c r="CA62" s="239">
        <v>9</v>
      </c>
      <c r="CB62" s="238"/>
      <c r="CC62" s="239">
        <v>1</v>
      </c>
      <c r="CD62" s="238"/>
      <c r="CE62" s="239">
        <v>107</v>
      </c>
      <c r="CF62" s="238"/>
      <c r="CG62" s="239">
        <v>62</v>
      </c>
      <c r="CH62" s="238"/>
      <c r="CI62" s="239">
        <v>39</v>
      </c>
      <c r="CJ62" s="238"/>
      <c r="CK62" s="239">
        <v>63</v>
      </c>
      <c r="CL62" s="238"/>
      <c r="CM62" s="239">
        <v>59</v>
      </c>
      <c r="CN62" s="238"/>
      <c r="CO62" s="239">
        <v>19</v>
      </c>
      <c r="CP62" s="238"/>
      <c r="CQ62" s="239">
        <v>202</v>
      </c>
      <c r="CR62" s="238"/>
      <c r="CS62" s="239">
        <v>41</v>
      </c>
      <c r="CT62" s="238"/>
      <c r="CU62" s="239">
        <v>19</v>
      </c>
      <c r="CV62" s="238"/>
      <c r="CW62" s="239">
        <v>79</v>
      </c>
      <c r="CX62" s="238"/>
      <c r="CY62" s="239">
        <v>215</v>
      </c>
      <c r="CZ62" s="238"/>
      <c r="DA62" s="239">
        <v>22</v>
      </c>
      <c r="DB62" s="238"/>
      <c r="DC62" s="239">
        <v>278</v>
      </c>
      <c r="DD62" s="238"/>
      <c r="DE62" s="239">
        <v>41</v>
      </c>
      <c r="DF62" s="238"/>
      <c r="DG62" s="239">
        <v>3</v>
      </c>
      <c r="DH62" s="238"/>
      <c r="DI62" s="239">
        <v>65</v>
      </c>
      <c r="DJ62" s="238"/>
      <c r="DK62" s="239">
        <v>184</v>
      </c>
      <c r="DL62" s="238"/>
      <c r="DM62" s="238"/>
      <c r="DN62" s="238"/>
      <c r="DO62" s="239">
        <v>428</v>
      </c>
      <c r="DP62" s="238"/>
      <c r="DQ62" s="239">
        <v>352</v>
      </c>
      <c r="DR62" s="238"/>
      <c r="DS62" s="239">
        <v>103</v>
      </c>
      <c r="DT62" s="238"/>
      <c r="DU62" s="238"/>
      <c r="DV62" s="238"/>
      <c r="DW62" s="239">
        <v>23</v>
      </c>
      <c r="DX62" s="238"/>
      <c r="DY62" s="239">
        <v>12</v>
      </c>
      <c r="DZ62" s="238"/>
      <c r="EA62" s="239">
        <v>21</v>
      </c>
      <c r="EB62" s="238"/>
      <c r="EC62" s="239">
        <v>94</v>
      </c>
      <c r="ED62" s="238"/>
      <c r="EE62" s="239">
        <v>393</v>
      </c>
      <c r="EF62" s="238"/>
      <c r="EG62" s="239">
        <v>394</v>
      </c>
      <c r="EH62" s="238"/>
      <c r="EI62" s="239">
        <v>69</v>
      </c>
      <c r="EJ62" s="238"/>
      <c r="EK62" s="239">
        <v>139</v>
      </c>
      <c r="EL62" s="238"/>
      <c r="EM62" s="239">
        <v>68</v>
      </c>
      <c r="EN62" s="238"/>
      <c r="EO62" s="239">
        <v>172</v>
      </c>
      <c r="EP62" s="238"/>
      <c r="EQ62" s="239">
        <v>160</v>
      </c>
      <c r="ER62" s="238"/>
      <c r="ES62" s="239">
        <v>20</v>
      </c>
      <c r="ET62" s="238"/>
      <c r="EU62" s="239">
        <v>113</v>
      </c>
      <c r="EV62" s="238"/>
      <c r="EW62" s="239">
        <v>53</v>
      </c>
      <c r="EX62" s="238"/>
      <c r="EY62" s="239">
        <v>15</v>
      </c>
      <c r="EZ62" s="238"/>
      <c r="FA62" s="239">
        <v>13</v>
      </c>
      <c r="FB62" s="238"/>
      <c r="FC62" s="238"/>
      <c r="FD62" s="238"/>
      <c r="FE62" s="238"/>
      <c r="FF62" s="238"/>
      <c r="FG62" s="238"/>
      <c r="FH62" s="238"/>
      <c r="FI62" s="238"/>
      <c r="FJ62" s="238"/>
      <c r="FK62" s="238"/>
      <c r="FL62" s="238"/>
      <c r="FM62" s="238"/>
      <c r="FN62" s="238"/>
      <c r="FO62" s="238"/>
      <c r="FP62" s="238"/>
      <c r="FQ62" s="238"/>
      <c r="FR62" s="238"/>
      <c r="FS62" s="238"/>
      <c r="FT62" s="238"/>
      <c r="FU62" s="238"/>
      <c r="FV62" s="238"/>
      <c r="FW62" s="238"/>
      <c r="FX62" s="238"/>
      <c r="FY62" s="238"/>
      <c r="FZ62" s="238"/>
      <c r="GA62" s="238"/>
      <c r="GB62" s="238"/>
      <c r="GC62" s="238"/>
      <c r="GD62" s="238"/>
      <c r="GE62" s="238"/>
      <c r="GF62" s="238"/>
      <c r="GG62" s="238"/>
      <c r="GH62" s="238"/>
      <c r="GI62" s="238"/>
      <c r="GJ62" s="238"/>
      <c r="GK62" s="238"/>
      <c r="GL62" s="238"/>
      <c r="GM62" s="238"/>
      <c r="GN62" s="238"/>
      <c r="GO62" s="238"/>
      <c r="GP62" s="238"/>
      <c r="GQ62" s="238"/>
      <c r="GR62" s="238"/>
      <c r="GS62" s="238"/>
    </row>
    <row r="63" spans="1:201" ht="11.1" customHeight="1" x14ac:dyDescent="0.2">
      <c r="A63" s="237" t="s">
        <v>212</v>
      </c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8"/>
      <c r="AK63" s="238"/>
      <c r="AL63" s="238"/>
      <c r="AM63" s="238"/>
      <c r="AN63" s="238"/>
      <c r="AO63" s="238"/>
      <c r="AP63" s="238"/>
      <c r="AQ63" s="238"/>
      <c r="AR63" s="238"/>
      <c r="AS63" s="238"/>
      <c r="AT63" s="238"/>
      <c r="AU63" s="238"/>
      <c r="AV63" s="238"/>
      <c r="AW63" s="238"/>
      <c r="AX63" s="238"/>
      <c r="AY63" s="238"/>
      <c r="AZ63" s="238"/>
      <c r="BA63" s="238"/>
      <c r="BB63" s="238"/>
      <c r="BC63" s="238"/>
      <c r="BD63" s="238"/>
      <c r="BE63" s="238"/>
      <c r="BF63" s="238"/>
      <c r="BG63" s="239">
        <v>3</v>
      </c>
      <c r="BH63" s="238"/>
      <c r="BI63" s="238"/>
      <c r="BJ63" s="238"/>
      <c r="BK63" s="238"/>
      <c r="BL63" s="238"/>
      <c r="BM63" s="238"/>
      <c r="BN63" s="238"/>
      <c r="BO63" s="238"/>
      <c r="BP63" s="238"/>
      <c r="BQ63" s="238"/>
      <c r="BR63" s="238"/>
      <c r="BS63" s="239">
        <v>18</v>
      </c>
      <c r="BT63" s="238"/>
      <c r="BU63" s="238"/>
      <c r="BV63" s="238"/>
      <c r="BW63" s="238"/>
      <c r="BX63" s="238"/>
      <c r="BY63" s="238"/>
      <c r="BZ63" s="238"/>
      <c r="CA63" s="238"/>
      <c r="CB63" s="238"/>
      <c r="CC63" s="238"/>
      <c r="CD63" s="238"/>
      <c r="CE63" s="238"/>
      <c r="CF63" s="238"/>
      <c r="CG63" s="238"/>
      <c r="CH63" s="238"/>
      <c r="CI63" s="238"/>
      <c r="CJ63" s="238"/>
      <c r="CK63" s="238"/>
      <c r="CL63" s="238"/>
      <c r="CM63" s="238"/>
      <c r="CN63" s="238"/>
      <c r="CO63" s="239">
        <v>3</v>
      </c>
      <c r="CP63" s="238"/>
      <c r="CQ63" s="238"/>
      <c r="CR63" s="238"/>
      <c r="CS63" s="238"/>
      <c r="CT63" s="238"/>
      <c r="CU63" s="238"/>
      <c r="CV63" s="238"/>
      <c r="CW63" s="238"/>
      <c r="CX63" s="238"/>
      <c r="CY63" s="238"/>
      <c r="CZ63" s="238"/>
      <c r="DA63" s="238"/>
      <c r="DB63" s="238"/>
      <c r="DC63" s="238"/>
      <c r="DD63" s="238"/>
      <c r="DE63" s="238"/>
      <c r="DF63" s="238"/>
      <c r="DG63" s="238"/>
      <c r="DH63" s="238"/>
      <c r="DI63" s="238"/>
      <c r="DJ63" s="238"/>
      <c r="DK63" s="238"/>
      <c r="DL63" s="238"/>
      <c r="DM63" s="238"/>
      <c r="DN63" s="238"/>
      <c r="DO63" s="238"/>
      <c r="DP63" s="238"/>
      <c r="DQ63" s="238"/>
      <c r="DR63" s="238"/>
      <c r="DS63" s="238"/>
      <c r="DT63" s="238"/>
      <c r="DU63" s="238"/>
      <c r="DV63" s="238"/>
      <c r="DW63" s="238"/>
      <c r="DX63" s="238"/>
      <c r="DY63" s="238"/>
      <c r="DZ63" s="238"/>
      <c r="EA63" s="238"/>
      <c r="EB63" s="238"/>
      <c r="EC63" s="238"/>
      <c r="ED63" s="238"/>
      <c r="EE63" s="238"/>
      <c r="EF63" s="238"/>
      <c r="EG63" s="239">
        <v>3</v>
      </c>
      <c r="EH63" s="238"/>
      <c r="EI63" s="239">
        <v>10</v>
      </c>
      <c r="EJ63" s="238"/>
      <c r="EK63" s="238"/>
      <c r="EL63" s="238"/>
      <c r="EM63" s="238"/>
      <c r="EN63" s="238"/>
      <c r="EO63" s="238"/>
      <c r="EP63" s="238"/>
      <c r="EQ63" s="238"/>
      <c r="ER63" s="238"/>
      <c r="ES63" s="238"/>
      <c r="ET63" s="238"/>
      <c r="EU63" s="238"/>
      <c r="EV63" s="238"/>
      <c r="EW63" s="238"/>
      <c r="EX63" s="238"/>
      <c r="EY63" s="238"/>
      <c r="EZ63" s="238"/>
      <c r="FA63" s="238"/>
      <c r="FB63" s="238"/>
      <c r="FC63" s="238"/>
      <c r="FD63" s="238"/>
      <c r="FE63" s="238"/>
      <c r="FF63" s="238"/>
      <c r="FG63" s="238"/>
      <c r="FH63" s="238"/>
      <c r="FI63" s="238"/>
      <c r="FJ63" s="238"/>
      <c r="FK63" s="238"/>
      <c r="FL63" s="238"/>
      <c r="FM63" s="238"/>
      <c r="FN63" s="238"/>
      <c r="FO63" s="238"/>
      <c r="FP63" s="238"/>
      <c r="FQ63" s="238"/>
      <c r="FR63" s="238"/>
      <c r="FS63" s="238"/>
      <c r="FT63" s="238"/>
      <c r="FU63" s="238"/>
      <c r="FV63" s="238"/>
      <c r="FW63" s="238"/>
      <c r="FX63" s="238"/>
      <c r="FY63" s="238"/>
      <c r="FZ63" s="238"/>
      <c r="GA63" s="238"/>
      <c r="GB63" s="238"/>
      <c r="GC63" s="238"/>
      <c r="GD63" s="238"/>
      <c r="GE63" s="238"/>
      <c r="GF63" s="238"/>
      <c r="GG63" s="238"/>
      <c r="GH63" s="238"/>
      <c r="GI63" s="238"/>
      <c r="GJ63" s="238"/>
      <c r="GK63" s="238"/>
      <c r="GL63" s="238"/>
      <c r="GM63" s="238"/>
      <c r="GN63" s="238"/>
      <c r="GO63" s="238"/>
      <c r="GP63" s="238"/>
      <c r="GQ63" s="238"/>
      <c r="GR63" s="238"/>
      <c r="GS63" s="238"/>
    </row>
    <row r="64" spans="1:201" ht="11.1" customHeight="1" x14ac:dyDescent="0.2">
      <c r="A64" s="237" t="s">
        <v>383</v>
      </c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9">
        <v>40</v>
      </c>
      <c r="Z64" s="238"/>
      <c r="AA64" s="238"/>
      <c r="AB64" s="238"/>
      <c r="AC64" s="239">
        <v>6</v>
      </c>
      <c r="AD64" s="238"/>
      <c r="AE64" s="238"/>
      <c r="AF64" s="238"/>
      <c r="AG64" s="239">
        <v>3</v>
      </c>
      <c r="AH64" s="238"/>
      <c r="AI64" s="239">
        <v>18</v>
      </c>
      <c r="AJ64" s="238"/>
      <c r="AK64" s="238"/>
      <c r="AL64" s="238"/>
      <c r="AM64" s="239">
        <v>18</v>
      </c>
      <c r="AN64" s="238"/>
      <c r="AO64" s="238"/>
      <c r="AP64" s="238"/>
      <c r="AQ64" s="239">
        <v>3</v>
      </c>
      <c r="AR64" s="238"/>
      <c r="AS64" s="238"/>
      <c r="AT64" s="238"/>
      <c r="AU64" s="238"/>
      <c r="AV64" s="238"/>
      <c r="AW64" s="238"/>
      <c r="AX64" s="238"/>
      <c r="AY64" s="239">
        <v>24</v>
      </c>
      <c r="AZ64" s="238"/>
      <c r="BA64" s="238"/>
      <c r="BB64" s="238"/>
      <c r="BC64" s="238"/>
      <c r="BD64" s="238"/>
      <c r="BE64" s="239">
        <v>126</v>
      </c>
      <c r="BF64" s="238"/>
      <c r="BG64" s="239">
        <v>6</v>
      </c>
      <c r="BH64" s="238"/>
      <c r="BI64" s="238"/>
      <c r="BJ64" s="238"/>
      <c r="BK64" s="238"/>
      <c r="BL64" s="238"/>
      <c r="BM64" s="239">
        <v>49</v>
      </c>
      <c r="BN64" s="238"/>
      <c r="BO64" s="238"/>
      <c r="BP64" s="238"/>
      <c r="BQ64" s="239">
        <v>3</v>
      </c>
      <c r="BR64" s="238"/>
      <c r="BS64" s="239">
        <v>42</v>
      </c>
      <c r="BT64" s="238"/>
      <c r="BU64" s="239">
        <v>28</v>
      </c>
      <c r="BV64" s="238"/>
      <c r="BW64" s="238"/>
      <c r="BX64" s="238"/>
      <c r="BY64" s="238"/>
      <c r="BZ64" s="239">
        <v>47</v>
      </c>
      <c r="CA64" s="238"/>
      <c r="CB64" s="238"/>
      <c r="CC64" s="239">
        <v>2</v>
      </c>
      <c r="CD64" s="238"/>
      <c r="CE64" s="239">
        <v>22</v>
      </c>
      <c r="CF64" s="238"/>
      <c r="CG64" s="239">
        <v>29</v>
      </c>
      <c r="CH64" s="238"/>
      <c r="CI64" s="239">
        <v>11</v>
      </c>
      <c r="CJ64" s="238"/>
      <c r="CK64" s="239">
        <v>8</v>
      </c>
      <c r="CL64" s="238"/>
      <c r="CM64" s="239">
        <v>26</v>
      </c>
      <c r="CN64" s="238"/>
      <c r="CO64" s="239">
        <v>19</v>
      </c>
      <c r="CP64" s="238"/>
      <c r="CQ64" s="239">
        <v>14</v>
      </c>
      <c r="CR64" s="238"/>
      <c r="CS64" s="238"/>
      <c r="CT64" s="238"/>
      <c r="CU64" s="239">
        <v>32</v>
      </c>
      <c r="CV64" s="238"/>
      <c r="CW64" s="239">
        <v>17</v>
      </c>
      <c r="CX64" s="238"/>
      <c r="CY64" s="239">
        <v>16</v>
      </c>
      <c r="CZ64" s="238"/>
      <c r="DA64" s="239">
        <v>5</v>
      </c>
      <c r="DB64" s="238"/>
      <c r="DC64" s="239">
        <v>12</v>
      </c>
      <c r="DD64" s="238"/>
      <c r="DE64" s="239">
        <v>3</v>
      </c>
      <c r="DF64" s="238"/>
      <c r="DG64" s="239">
        <v>3</v>
      </c>
      <c r="DH64" s="238"/>
      <c r="DI64" s="239">
        <v>81</v>
      </c>
      <c r="DJ64" s="238"/>
      <c r="DK64" s="239">
        <v>60</v>
      </c>
      <c r="DL64" s="238"/>
      <c r="DM64" s="239">
        <v>54</v>
      </c>
      <c r="DN64" s="238"/>
      <c r="DO64" s="239">
        <v>35</v>
      </c>
      <c r="DP64" s="238"/>
      <c r="DQ64" s="239">
        <v>19</v>
      </c>
      <c r="DR64" s="238"/>
      <c r="DS64" s="239">
        <v>43</v>
      </c>
      <c r="DT64" s="238"/>
      <c r="DU64" s="238"/>
      <c r="DV64" s="238"/>
      <c r="DW64" s="239">
        <v>10</v>
      </c>
      <c r="DX64" s="238"/>
      <c r="DY64" s="239">
        <v>6</v>
      </c>
      <c r="DZ64" s="238"/>
      <c r="EA64" s="239">
        <v>17</v>
      </c>
      <c r="EB64" s="238"/>
      <c r="EC64" s="239">
        <v>3</v>
      </c>
      <c r="ED64" s="238"/>
      <c r="EE64" s="239">
        <v>16</v>
      </c>
      <c r="EF64" s="238"/>
      <c r="EG64" s="239">
        <v>6</v>
      </c>
      <c r="EH64" s="238"/>
      <c r="EI64" s="239">
        <v>27</v>
      </c>
      <c r="EJ64" s="238"/>
      <c r="EK64" s="239">
        <v>26</v>
      </c>
      <c r="EL64" s="238"/>
      <c r="EM64" s="239">
        <v>18</v>
      </c>
      <c r="EN64" s="238"/>
      <c r="EO64" s="239">
        <v>14</v>
      </c>
      <c r="EP64" s="238"/>
      <c r="EQ64" s="239">
        <v>41</v>
      </c>
      <c r="ER64" s="238"/>
      <c r="ES64" s="239">
        <v>9</v>
      </c>
      <c r="ET64" s="238"/>
      <c r="EU64" s="238"/>
      <c r="EV64" s="238"/>
      <c r="EW64" s="239">
        <v>3</v>
      </c>
      <c r="EX64" s="238"/>
      <c r="EY64" s="239">
        <v>3</v>
      </c>
      <c r="EZ64" s="238"/>
      <c r="FA64" s="239">
        <v>9</v>
      </c>
      <c r="FB64" s="238"/>
      <c r="FC64" s="238"/>
      <c r="FD64" s="238"/>
      <c r="FE64" s="238"/>
      <c r="FF64" s="238"/>
      <c r="FG64" s="238"/>
      <c r="FH64" s="238"/>
      <c r="FI64" s="238"/>
      <c r="FJ64" s="238"/>
      <c r="FK64" s="238"/>
      <c r="FL64" s="238"/>
      <c r="FM64" s="238"/>
      <c r="FN64" s="238"/>
      <c r="FO64" s="238"/>
      <c r="FP64" s="238"/>
      <c r="FQ64" s="238"/>
      <c r="FR64" s="238"/>
      <c r="FS64" s="238"/>
      <c r="FT64" s="238"/>
      <c r="FU64" s="238"/>
      <c r="FV64" s="238"/>
      <c r="FW64" s="238"/>
      <c r="FX64" s="238"/>
      <c r="FY64" s="238"/>
      <c r="FZ64" s="238"/>
      <c r="GA64" s="238"/>
      <c r="GB64" s="238"/>
      <c r="GC64" s="238"/>
      <c r="GD64" s="238"/>
      <c r="GE64" s="238"/>
      <c r="GF64" s="238"/>
      <c r="GG64" s="238"/>
      <c r="GH64" s="238"/>
      <c r="GI64" s="238"/>
      <c r="GJ64" s="238"/>
      <c r="GK64" s="238"/>
      <c r="GL64" s="238"/>
      <c r="GM64" s="238"/>
      <c r="GN64" s="238"/>
      <c r="GO64" s="238"/>
      <c r="GP64" s="238"/>
      <c r="GQ64" s="238"/>
      <c r="GR64" s="238"/>
      <c r="GS64" s="238"/>
    </row>
    <row r="65" spans="1:201" ht="11.1" customHeight="1" x14ac:dyDescent="0.2">
      <c r="A65" s="237" t="s">
        <v>384</v>
      </c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40">
        <v>2555</v>
      </c>
      <c r="O65" s="238"/>
      <c r="P65" s="240">
        <v>1554</v>
      </c>
      <c r="Q65" s="238"/>
      <c r="R65" s="238"/>
      <c r="S65" s="238"/>
      <c r="T65" s="238"/>
      <c r="U65" s="238"/>
      <c r="V65" s="238"/>
      <c r="W65" s="238"/>
      <c r="X65" s="238"/>
      <c r="Y65" s="239">
        <v>231</v>
      </c>
      <c r="Z65" s="238"/>
      <c r="AA65" s="238"/>
      <c r="AB65" s="238"/>
      <c r="AC65" s="238"/>
      <c r="AD65" s="238"/>
      <c r="AE65" s="238"/>
      <c r="AF65" s="238"/>
      <c r="AG65" s="239">
        <v>152</v>
      </c>
      <c r="AH65" s="238"/>
      <c r="AI65" s="239">
        <v>252</v>
      </c>
      <c r="AJ65" s="238"/>
      <c r="AK65" s="238"/>
      <c r="AL65" s="238"/>
      <c r="AM65" s="238"/>
      <c r="AN65" s="238"/>
      <c r="AO65" s="239">
        <v>10</v>
      </c>
      <c r="AP65" s="238"/>
      <c r="AQ65" s="239">
        <v>211</v>
      </c>
      <c r="AR65" s="238"/>
      <c r="AS65" s="238"/>
      <c r="AT65" s="238"/>
      <c r="AU65" s="238"/>
      <c r="AV65" s="238"/>
      <c r="AW65" s="238"/>
      <c r="AX65" s="238"/>
      <c r="AY65" s="239">
        <v>3</v>
      </c>
      <c r="AZ65" s="238"/>
      <c r="BA65" s="238"/>
      <c r="BB65" s="238"/>
      <c r="BC65" s="239">
        <v>3</v>
      </c>
      <c r="BD65" s="238"/>
      <c r="BE65" s="238"/>
      <c r="BF65" s="238"/>
      <c r="BG65" s="238"/>
      <c r="BH65" s="238"/>
      <c r="BI65" s="238"/>
      <c r="BJ65" s="238"/>
      <c r="BK65" s="238"/>
      <c r="BL65" s="238"/>
      <c r="BM65" s="238"/>
      <c r="BN65" s="238"/>
      <c r="BO65" s="238"/>
      <c r="BP65" s="238"/>
      <c r="BQ65" s="239">
        <v>6</v>
      </c>
      <c r="BR65" s="239">
        <v>450</v>
      </c>
      <c r="BS65" s="239">
        <v>26</v>
      </c>
      <c r="BT65" s="238"/>
      <c r="BU65" s="238"/>
      <c r="BV65" s="238"/>
      <c r="BW65" s="238"/>
      <c r="BX65" s="239">
        <v>27</v>
      </c>
      <c r="BY65" s="239">
        <v>49</v>
      </c>
      <c r="BZ65" s="238"/>
      <c r="CA65" s="238"/>
      <c r="CB65" s="238"/>
      <c r="CC65" s="238"/>
      <c r="CD65" s="238"/>
      <c r="CE65" s="239">
        <v>3</v>
      </c>
      <c r="CF65" s="238"/>
      <c r="CG65" s="238"/>
      <c r="CH65" s="238"/>
      <c r="CI65" s="239">
        <v>4</v>
      </c>
      <c r="CJ65" s="238"/>
      <c r="CK65" s="239">
        <v>8</v>
      </c>
      <c r="CL65" s="238"/>
      <c r="CM65" s="238"/>
      <c r="CN65" s="238"/>
      <c r="CO65" s="239">
        <v>9</v>
      </c>
      <c r="CP65" s="238"/>
      <c r="CQ65" s="239">
        <v>3</v>
      </c>
      <c r="CR65" s="238"/>
      <c r="CS65" s="238"/>
      <c r="CT65" s="238"/>
      <c r="CU65" s="239">
        <v>3</v>
      </c>
      <c r="CV65" s="238"/>
      <c r="CW65" s="238"/>
      <c r="CX65" s="238"/>
      <c r="CY65" s="239">
        <v>3</v>
      </c>
      <c r="CZ65" s="238"/>
      <c r="DA65" s="238"/>
      <c r="DB65" s="238"/>
      <c r="DC65" s="238"/>
      <c r="DD65" s="238"/>
      <c r="DE65" s="238"/>
      <c r="DF65" s="238"/>
      <c r="DG65" s="238"/>
      <c r="DH65" s="238"/>
      <c r="DI65" s="239">
        <v>8</v>
      </c>
      <c r="DJ65" s="238"/>
      <c r="DK65" s="239">
        <v>3</v>
      </c>
      <c r="DL65" s="238"/>
      <c r="DM65" s="238"/>
      <c r="DN65" s="239">
        <v>774</v>
      </c>
      <c r="DO65" s="239">
        <v>12</v>
      </c>
      <c r="DP65" s="238"/>
      <c r="DQ65" s="239">
        <v>3</v>
      </c>
      <c r="DR65" s="238"/>
      <c r="DS65" s="238"/>
      <c r="DT65" s="238"/>
      <c r="DU65" s="239">
        <v>6</v>
      </c>
      <c r="DV65" s="238"/>
      <c r="DW65" s="239">
        <v>3</v>
      </c>
      <c r="DX65" s="238"/>
      <c r="DY65" s="238"/>
      <c r="DZ65" s="238"/>
      <c r="EA65" s="238"/>
      <c r="EB65" s="238"/>
      <c r="EC65" s="238"/>
      <c r="ED65" s="238"/>
      <c r="EE65" s="239">
        <v>28</v>
      </c>
      <c r="EF65" s="238"/>
      <c r="EG65" s="239">
        <v>67</v>
      </c>
      <c r="EH65" s="238"/>
      <c r="EI65" s="239">
        <v>14</v>
      </c>
      <c r="EJ65" s="238"/>
      <c r="EK65" s="238"/>
      <c r="EL65" s="238"/>
      <c r="EM65" s="238"/>
      <c r="EN65" s="238"/>
      <c r="EO65" s="239">
        <v>4</v>
      </c>
      <c r="EP65" s="238"/>
      <c r="EQ65" s="239">
        <v>30</v>
      </c>
      <c r="ER65" s="238"/>
      <c r="ES65" s="238"/>
      <c r="ET65" s="238"/>
      <c r="EU65" s="239">
        <v>24</v>
      </c>
      <c r="EV65" s="238"/>
      <c r="EW65" s="238"/>
      <c r="EX65" s="238"/>
      <c r="EY65" s="238"/>
      <c r="EZ65" s="238"/>
      <c r="FA65" s="238"/>
      <c r="FB65" s="238"/>
      <c r="FC65" s="238"/>
      <c r="FD65" s="238"/>
      <c r="FE65" s="238"/>
      <c r="FF65" s="238"/>
      <c r="FG65" s="238"/>
      <c r="FH65" s="238"/>
      <c r="FI65" s="238"/>
      <c r="FJ65" s="238"/>
      <c r="FK65" s="238"/>
      <c r="FL65" s="238"/>
      <c r="FM65" s="238"/>
      <c r="FN65" s="238"/>
      <c r="FO65" s="238"/>
      <c r="FP65" s="238"/>
      <c r="FQ65" s="238"/>
      <c r="FR65" s="238"/>
      <c r="FS65" s="238"/>
      <c r="FT65" s="238"/>
      <c r="FU65" s="238"/>
      <c r="FV65" s="238"/>
      <c r="FW65" s="238"/>
      <c r="FX65" s="238"/>
      <c r="FY65" s="238"/>
      <c r="FZ65" s="238"/>
      <c r="GA65" s="238"/>
      <c r="GB65" s="238"/>
      <c r="GC65" s="238"/>
      <c r="GD65" s="238"/>
      <c r="GE65" s="238"/>
      <c r="GF65" s="238"/>
      <c r="GG65" s="238"/>
      <c r="GH65" s="238"/>
      <c r="GI65" s="238"/>
      <c r="GJ65" s="238"/>
      <c r="GK65" s="238"/>
      <c r="GL65" s="238"/>
      <c r="GM65" s="238"/>
      <c r="GN65" s="238"/>
      <c r="GO65" s="238"/>
      <c r="GP65" s="238"/>
      <c r="GQ65" s="238"/>
      <c r="GR65" s="238"/>
      <c r="GS65" s="238"/>
    </row>
    <row r="66" spans="1:201" ht="11.1" customHeight="1" x14ac:dyDescent="0.2">
      <c r="A66" s="237" t="s">
        <v>385</v>
      </c>
      <c r="B66" s="238"/>
      <c r="C66" s="238"/>
      <c r="D66" s="239">
        <v>150</v>
      </c>
      <c r="E66" s="238"/>
      <c r="F66" s="239">
        <v>35</v>
      </c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>
        <v>142</v>
      </c>
      <c r="U66" s="239">
        <v>16</v>
      </c>
      <c r="V66" s="238"/>
      <c r="W66" s="238"/>
      <c r="X66" s="238"/>
      <c r="Y66" s="239">
        <v>114</v>
      </c>
      <c r="Z66" s="238"/>
      <c r="AA66" s="238"/>
      <c r="AB66" s="238"/>
      <c r="AC66" s="238"/>
      <c r="AD66" s="238"/>
      <c r="AE66" s="238"/>
      <c r="AF66" s="238"/>
      <c r="AG66" s="239">
        <v>3</v>
      </c>
      <c r="AH66" s="238"/>
      <c r="AI66" s="238"/>
      <c r="AJ66" s="238"/>
      <c r="AK66" s="238"/>
      <c r="AL66" s="238"/>
      <c r="AM66" s="239">
        <v>75</v>
      </c>
      <c r="AN66" s="238"/>
      <c r="AO66" s="238"/>
      <c r="AP66" s="238"/>
      <c r="AQ66" s="238"/>
      <c r="AR66" s="238"/>
      <c r="AS66" s="238"/>
      <c r="AT66" s="238"/>
      <c r="AU66" s="238"/>
      <c r="AV66" s="238"/>
      <c r="AW66" s="238"/>
      <c r="AX66" s="238"/>
      <c r="AY66" s="239">
        <v>82</v>
      </c>
      <c r="AZ66" s="238"/>
      <c r="BA66" s="238"/>
      <c r="BB66" s="238"/>
      <c r="BC66" s="238"/>
      <c r="BD66" s="238"/>
      <c r="BE66" s="239">
        <v>14</v>
      </c>
      <c r="BF66" s="238"/>
      <c r="BG66" s="238"/>
      <c r="BH66" s="238"/>
      <c r="BI66" s="238"/>
      <c r="BJ66" s="238"/>
      <c r="BK66" s="238"/>
      <c r="BL66" s="238"/>
      <c r="BM66" s="239">
        <v>3</v>
      </c>
      <c r="BN66" s="238"/>
      <c r="BO66" s="238"/>
      <c r="BP66" s="238"/>
      <c r="BQ66" s="239">
        <v>3</v>
      </c>
      <c r="BR66" s="238"/>
      <c r="BS66" s="239">
        <v>42</v>
      </c>
      <c r="BT66" s="238"/>
      <c r="BU66" s="238"/>
      <c r="BV66" s="238"/>
      <c r="BW66" s="238"/>
      <c r="BX66" s="238"/>
      <c r="BY66" s="238"/>
      <c r="BZ66" s="238"/>
      <c r="CA66" s="239">
        <v>9</v>
      </c>
      <c r="CB66" s="238"/>
      <c r="CC66" s="238"/>
      <c r="CD66" s="238"/>
      <c r="CE66" s="238"/>
      <c r="CF66" s="238"/>
      <c r="CG66" s="239">
        <v>29</v>
      </c>
      <c r="CH66" s="238"/>
      <c r="CI66" s="239">
        <v>4</v>
      </c>
      <c r="CJ66" s="238"/>
      <c r="CK66" s="239">
        <v>4</v>
      </c>
      <c r="CL66" s="238"/>
      <c r="CM66" s="238"/>
      <c r="CN66" s="238"/>
      <c r="CO66" s="239">
        <v>6</v>
      </c>
      <c r="CP66" s="238"/>
      <c r="CQ66" s="239">
        <v>76</v>
      </c>
      <c r="CR66" s="238"/>
      <c r="CS66" s="239">
        <v>3</v>
      </c>
      <c r="CT66" s="238"/>
      <c r="CU66" s="238"/>
      <c r="CV66" s="238"/>
      <c r="CW66" s="239">
        <v>9</v>
      </c>
      <c r="CX66" s="238"/>
      <c r="CY66" s="239">
        <v>11</v>
      </c>
      <c r="CZ66" s="238"/>
      <c r="DA66" s="239">
        <v>11</v>
      </c>
      <c r="DB66" s="238"/>
      <c r="DC66" s="238"/>
      <c r="DD66" s="238"/>
      <c r="DE66" s="238"/>
      <c r="DF66" s="238"/>
      <c r="DG66" s="239">
        <v>7</v>
      </c>
      <c r="DH66" s="238"/>
      <c r="DI66" s="238"/>
      <c r="DJ66" s="238"/>
      <c r="DK66" s="239">
        <v>3</v>
      </c>
      <c r="DL66" s="238"/>
      <c r="DM66" s="238"/>
      <c r="DN66" s="238"/>
      <c r="DO66" s="238"/>
      <c r="DP66" s="238"/>
      <c r="DQ66" s="238"/>
      <c r="DR66" s="238"/>
      <c r="DS66" s="239">
        <v>3</v>
      </c>
      <c r="DT66" s="238"/>
      <c r="DU66" s="238"/>
      <c r="DV66" s="238"/>
      <c r="DW66" s="239">
        <v>16</v>
      </c>
      <c r="DX66" s="238"/>
      <c r="DY66" s="238"/>
      <c r="DZ66" s="238"/>
      <c r="EA66" s="239">
        <v>7</v>
      </c>
      <c r="EB66" s="238"/>
      <c r="EC66" s="239">
        <v>17</v>
      </c>
      <c r="ED66" s="238"/>
      <c r="EE66" s="239">
        <v>6</v>
      </c>
      <c r="EF66" s="238"/>
      <c r="EG66" s="239">
        <v>12</v>
      </c>
      <c r="EH66" s="238"/>
      <c r="EI66" s="239">
        <v>3</v>
      </c>
      <c r="EJ66" s="238"/>
      <c r="EK66" s="239">
        <v>94</v>
      </c>
      <c r="EL66" s="238"/>
      <c r="EM66" s="238"/>
      <c r="EN66" s="238"/>
      <c r="EO66" s="239">
        <v>4</v>
      </c>
      <c r="EP66" s="238"/>
      <c r="EQ66" s="238"/>
      <c r="ER66" s="238"/>
      <c r="ES66" s="239">
        <v>46</v>
      </c>
      <c r="ET66" s="238"/>
      <c r="EU66" s="239">
        <v>53</v>
      </c>
      <c r="EV66" s="238"/>
      <c r="EW66" s="239">
        <v>34</v>
      </c>
      <c r="EX66" s="238"/>
      <c r="EY66" s="238"/>
      <c r="EZ66" s="238"/>
      <c r="FA66" s="239">
        <v>6</v>
      </c>
      <c r="FB66" s="238"/>
      <c r="FC66" s="238"/>
      <c r="FD66" s="238"/>
      <c r="FE66" s="238"/>
      <c r="FF66" s="238"/>
      <c r="FG66" s="238"/>
      <c r="FH66" s="238"/>
      <c r="FI66" s="238"/>
      <c r="FJ66" s="238"/>
      <c r="FK66" s="238"/>
      <c r="FL66" s="238"/>
      <c r="FM66" s="238"/>
      <c r="FN66" s="238"/>
      <c r="FO66" s="238"/>
      <c r="FP66" s="238"/>
      <c r="FQ66" s="238"/>
      <c r="FR66" s="238"/>
      <c r="FS66" s="238"/>
      <c r="FT66" s="238"/>
      <c r="FU66" s="238"/>
      <c r="FV66" s="238"/>
      <c r="FW66" s="238"/>
      <c r="FX66" s="238"/>
      <c r="FY66" s="238"/>
      <c r="FZ66" s="238"/>
      <c r="GA66" s="238"/>
      <c r="GB66" s="238"/>
      <c r="GC66" s="238"/>
      <c r="GD66" s="238"/>
      <c r="GE66" s="238"/>
      <c r="GF66" s="238"/>
      <c r="GG66" s="238"/>
      <c r="GH66" s="238"/>
      <c r="GI66" s="238"/>
      <c r="GJ66" s="238"/>
      <c r="GK66" s="238"/>
      <c r="GL66" s="238"/>
      <c r="GM66" s="238"/>
      <c r="GN66" s="238"/>
      <c r="GO66" s="238"/>
      <c r="GP66" s="238"/>
      <c r="GQ66" s="238"/>
      <c r="GR66" s="238"/>
      <c r="GS66" s="238"/>
    </row>
    <row r="67" spans="1:201" ht="11.1" customHeight="1" x14ac:dyDescent="0.2">
      <c r="A67" s="237" t="s">
        <v>386</v>
      </c>
      <c r="B67" s="239">
        <v>500</v>
      </c>
      <c r="C67" s="238"/>
      <c r="D67" s="238"/>
      <c r="E67" s="238"/>
      <c r="F67" s="239">
        <v>111</v>
      </c>
      <c r="G67" s="238"/>
      <c r="H67" s="238"/>
      <c r="I67" s="238"/>
      <c r="J67" s="238"/>
      <c r="K67" s="238"/>
      <c r="L67" s="239">
        <v>900</v>
      </c>
      <c r="M67" s="238"/>
      <c r="N67" s="238"/>
      <c r="O67" s="238"/>
      <c r="P67" s="238"/>
      <c r="Q67" s="238"/>
      <c r="R67" s="238"/>
      <c r="S67" s="238"/>
      <c r="T67" s="238"/>
      <c r="U67" s="238"/>
      <c r="V67" s="238"/>
      <c r="W67" s="238"/>
      <c r="X67" s="238"/>
      <c r="Y67" s="239">
        <v>489</v>
      </c>
      <c r="Z67" s="238"/>
      <c r="AA67" s="238"/>
      <c r="AB67" s="238"/>
      <c r="AC67" s="238"/>
      <c r="AD67" s="238"/>
      <c r="AE67" s="238"/>
      <c r="AF67" s="238"/>
      <c r="AG67" s="238"/>
      <c r="AH67" s="238"/>
      <c r="AI67" s="238"/>
      <c r="AJ67" s="238"/>
      <c r="AK67" s="238"/>
      <c r="AL67" s="238"/>
      <c r="AM67" s="239">
        <v>784</v>
      </c>
      <c r="AN67" s="238"/>
      <c r="AO67" s="238"/>
      <c r="AP67" s="238"/>
      <c r="AQ67" s="238"/>
      <c r="AR67" s="238"/>
      <c r="AS67" s="238"/>
      <c r="AT67" s="238"/>
      <c r="AU67" s="238"/>
      <c r="AV67" s="238"/>
      <c r="AW67" s="238"/>
      <c r="AX67" s="238"/>
      <c r="AY67" s="238"/>
      <c r="AZ67" s="238"/>
      <c r="BA67" s="238"/>
      <c r="BB67" s="238"/>
      <c r="BC67" s="238"/>
      <c r="BD67" s="238"/>
      <c r="BE67" s="238"/>
      <c r="BF67" s="238"/>
      <c r="BG67" s="238"/>
      <c r="BH67" s="238"/>
      <c r="BI67" s="238"/>
      <c r="BJ67" s="238"/>
      <c r="BK67" s="238"/>
      <c r="BL67" s="238"/>
      <c r="BM67" s="238"/>
      <c r="BN67" s="238"/>
      <c r="BO67" s="238"/>
      <c r="BP67" s="238"/>
      <c r="BQ67" s="238"/>
      <c r="BR67" s="238"/>
      <c r="BS67" s="239">
        <v>73</v>
      </c>
      <c r="BT67" s="238"/>
      <c r="BU67" s="238"/>
      <c r="BV67" s="238"/>
      <c r="BW67" s="238"/>
      <c r="BX67" s="238"/>
      <c r="BY67" s="238"/>
      <c r="BZ67" s="238"/>
      <c r="CA67" s="238"/>
      <c r="CB67" s="238"/>
      <c r="CC67" s="238"/>
      <c r="CD67" s="238"/>
      <c r="CE67" s="238"/>
      <c r="CF67" s="238"/>
      <c r="CG67" s="238"/>
      <c r="CH67" s="238"/>
      <c r="CI67" s="238"/>
      <c r="CJ67" s="238"/>
      <c r="CK67" s="238"/>
      <c r="CL67" s="238"/>
      <c r="CM67" s="238"/>
      <c r="CN67" s="238"/>
      <c r="CO67" s="238"/>
      <c r="CP67" s="238"/>
      <c r="CQ67" s="238"/>
      <c r="CR67" s="238"/>
      <c r="CS67" s="238"/>
      <c r="CT67" s="238"/>
      <c r="CU67" s="238"/>
      <c r="CV67" s="238"/>
      <c r="CW67" s="239">
        <v>4</v>
      </c>
      <c r="CX67" s="238"/>
      <c r="CY67" s="238"/>
      <c r="CZ67" s="238"/>
      <c r="DA67" s="238"/>
      <c r="DB67" s="238"/>
      <c r="DC67" s="239">
        <v>225</v>
      </c>
      <c r="DD67" s="238"/>
      <c r="DE67" s="238"/>
      <c r="DF67" s="238"/>
      <c r="DG67" s="238"/>
      <c r="DH67" s="238"/>
      <c r="DI67" s="238"/>
      <c r="DJ67" s="238"/>
      <c r="DK67" s="238"/>
      <c r="DL67" s="238"/>
      <c r="DM67" s="238"/>
      <c r="DN67" s="238"/>
      <c r="DO67" s="238"/>
      <c r="DP67" s="238"/>
      <c r="DQ67" s="238"/>
      <c r="DR67" s="238"/>
      <c r="DS67" s="239">
        <v>3</v>
      </c>
      <c r="DT67" s="238"/>
      <c r="DU67" s="238"/>
      <c r="DV67" s="238"/>
      <c r="DW67" s="238"/>
      <c r="DX67" s="238"/>
      <c r="DY67" s="238"/>
      <c r="DZ67" s="238"/>
      <c r="EA67" s="238"/>
      <c r="EB67" s="238"/>
      <c r="EC67" s="239">
        <v>3</v>
      </c>
      <c r="ED67" s="238"/>
      <c r="EE67" s="238"/>
      <c r="EF67" s="238"/>
      <c r="EG67" s="238"/>
      <c r="EH67" s="238"/>
      <c r="EI67" s="238"/>
      <c r="EJ67" s="238"/>
      <c r="EK67" s="238"/>
      <c r="EL67" s="238"/>
      <c r="EM67" s="238"/>
      <c r="EN67" s="238"/>
      <c r="EO67" s="238"/>
      <c r="EP67" s="238"/>
      <c r="EQ67" s="239">
        <v>3</v>
      </c>
      <c r="ER67" s="238"/>
      <c r="ES67" s="238"/>
      <c r="ET67" s="238"/>
      <c r="EU67" s="238"/>
      <c r="EV67" s="238"/>
      <c r="EW67" s="238"/>
      <c r="EX67" s="238"/>
      <c r="EY67" s="238"/>
      <c r="EZ67" s="238"/>
      <c r="FA67" s="238"/>
      <c r="FB67" s="238"/>
      <c r="FC67" s="238"/>
      <c r="FD67" s="238"/>
      <c r="FE67" s="238"/>
      <c r="FF67" s="238"/>
      <c r="FG67" s="238"/>
      <c r="FH67" s="238"/>
      <c r="FI67" s="238"/>
      <c r="FJ67" s="238"/>
      <c r="FK67" s="238"/>
      <c r="FL67" s="238"/>
      <c r="FM67" s="238"/>
      <c r="FN67" s="238"/>
      <c r="FO67" s="238"/>
      <c r="FP67" s="238"/>
      <c r="FQ67" s="238"/>
      <c r="FR67" s="238"/>
      <c r="FS67" s="238"/>
      <c r="FT67" s="238"/>
      <c r="FU67" s="238"/>
      <c r="FV67" s="238"/>
      <c r="FW67" s="238"/>
      <c r="FX67" s="238"/>
      <c r="FY67" s="238"/>
      <c r="FZ67" s="238"/>
      <c r="GA67" s="238"/>
      <c r="GB67" s="238"/>
      <c r="GC67" s="238"/>
      <c r="GD67" s="238"/>
      <c r="GE67" s="238"/>
      <c r="GF67" s="238"/>
      <c r="GG67" s="238"/>
      <c r="GH67" s="238"/>
      <c r="GI67" s="238"/>
      <c r="GJ67" s="238"/>
      <c r="GK67" s="238"/>
      <c r="GL67" s="238"/>
      <c r="GM67" s="238"/>
      <c r="GN67" s="238"/>
      <c r="GO67" s="238"/>
      <c r="GP67" s="238"/>
      <c r="GQ67" s="238"/>
      <c r="GR67" s="238"/>
      <c r="GS67" s="238"/>
    </row>
    <row r="68" spans="1:201" ht="11.1" customHeight="1" x14ac:dyDescent="0.2">
      <c r="A68" s="237" t="s">
        <v>387</v>
      </c>
      <c r="B68" s="238"/>
      <c r="C68" s="238"/>
      <c r="D68" s="238"/>
      <c r="E68" s="238"/>
      <c r="F68" s="239">
        <v>43</v>
      </c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>
        <v>9</v>
      </c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8"/>
      <c r="AG68" s="239">
        <v>281</v>
      </c>
      <c r="AH68" s="238"/>
      <c r="AI68" s="239">
        <v>381</v>
      </c>
      <c r="AJ68" s="238"/>
      <c r="AK68" s="238"/>
      <c r="AL68" s="238"/>
      <c r="AM68" s="239">
        <v>31</v>
      </c>
      <c r="AN68" s="238"/>
      <c r="AO68" s="238"/>
      <c r="AP68" s="238"/>
      <c r="AQ68" s="239">
        <v>152</v>
      </c>
      <c r="AR68" s="238"/>
      <c r="AS68" s="238"/>
      <c r="AT68" s="238"/>
      <c r="AU68" s="238"/>
      <c r="AV68" s="238"/>
      <c r="AW68" s="238"/>
      <c r="AX68" s="238"/>
      <c r="AY68" s="238"/>
      <c r="AZ68" s="238"/>
      <c r="BA68" s="238"/>
      <c r="BB68" s="238"/>
      <c r="BC68" s="238"/>
      <c r="BD68" s="238"/>
      <c r="BE68" s="239">
        <v>659</v>
      </c>
      <c r="BF68" s="238"/>
      <c r="BG68" s="239">
        <v>89</v>
      </c>
      <c r="BH68" s="238"/>
      <c r="BI68" s="238"/>
      <c r="BJ68" s="238"/>
      <c r="BK68" s="238"/>
      <c r="BL68" s="238"/>
      <c r="BM68" s="239">
        <v>224</v>
      </c>
      <c r="BN68" s="238"/>
      <c r="BO68" s="238"/>
      <c r="BP68" s="238"/>
      <c r="BQ68" s="238"/>
      <c r="BR68" s="238"/>
      <c r="BS68" s="239">
        <v>50</v>
      </c>
      <c r="BT68" s="238"/>
      <c r="BU68" s="238"/>
      <c r="BV68" s="238"/>
      <c r="BW68" s="238"/>
      <c r="BX68" s="238"/>
      <c r="BY68" s="238"/>
      <c r="BZ68" s="238"/>
      <c r="CA68" s="239">
        <v>1</v>
      </c>
      <c r="CB68" s="238"/>
      <c r="CC68" s="238"/>
      <c r="CD68" s="238"/>
      <c r="CE68" s="239">
        <v>19</v>
      </c>
      <c r="CF68" s="238"/>
      <c r="CG68" s="238"/>
      <c r="CH68" s="238"/>
      <c r="CI68" s="238"/>
      <c r="CJ68" s="238"/>
      <c r="CK68" s="239">
        <v>8</v>
      </c>
      <c r="CL68" s="238"/>
      <c r="CM68" s="239">
        <v>7</v>
      </c>
      <c r="CN68" s="238"/>
      <c r="CO68" s="239">
        <v>6</v>
      </c>
      <c r="CP68" s="238"/>
      <c r="CQ68" s="239">
        <v>45</v>
      </c>
      <c r="CR68" s="238"/>
      <c r="CS68" s="238"/>
      <c r="CT68" s="238"/>
      <c r="CU68" s="239">
        <v>6</v>
      </c>
      <c r="CV68" s="238"/>
      <c r="CW68" s="239">
        <v>4</v>
      </c>
      <c r="CX68" s="238"/>
      <c r="CY68" s="239">
        <v>3</v>
      </c>
      <c r="CZ68" s="238"/>
      <c r="DA68" s="239">
        <v>5</v>
      </c>
      <c r="DB68" s="238"/>
      <c r="DC68" s="239">
        <v>23</v>
      </c>
      <c r="DD68" s="238"/>
      <c r="DE68" s="239">
        <v>3</v>
      </c>
      <c r="DF68" s="238"/>
      <c r="DG68" s="239">
        <v>3</v>
      </c>
      <c r="DH68" s="238"/>
      <c r="DI68" s="239">
        <v>8</v>
      </c>
      <c r="DJ68" s="238"/>
      <c r="DK68" s="238"/>
      <c r="DL68" s="238"/>
      <c r="DM68" s="239">
        <v>6</v>
      </c>
      <c r="DN68" s="238"/>
      <c r="DO68" s="238"/>
      <c r="DP68" s="238"/>
      <c r="DQ68" s="238"/>
      <c r="DR68" s="238"/>
      <c r="DS68" s="239">
        <v>9</v>
      </c>
      <c r="DT68" s="238"/>
      <c r="DU68" s="238"/>
      <c r="DV68" s="238"/>
      <c r="DW68" s="239">
        <v>3</v>
      </c>
      <c r="DX68" s="238"/>
      <c r="DY68" s="238"/>
      <c r="DZ68" s="238"/>
      <c r="EA68" s="239">
        <v>3</v>
      </c>
      <c r="EB68" s="238"/>
      <c r="EC68" s="238"/>
      <c r="ED68" s="238"/>
      <c r="EE68" s="239">
        <v>19</v>
      </c>
      <c r="EF68" s="238"/>
      <c r="EG68" s="239">
        <v>33</v>
      </c>
      <c r="EH68" s="238"/>
      <c r="EI68" s="239">
        <v>17</v>
      </c>
      <c r="EJ68" s="238"/>
      <c r="EK68" s="238"/>
      <c r="EL68" s="238"/>
      <c r="EM68" s="239">
        <v>14</v>
      </c>
      <c r="EN68" s="238"/>
      <c r="EO68" s="239">
        <v>18</v>
      </c>
      <c r="EP68" s="238"/>
      <c r="EQ68" s="238"/>
      <c r="ER68" s="238"/>
      <c r="ES68" s="238"/>
      <c r="ET68" s="238"/>
      <c r="EU68" s="238"/>
      <c r="EV68" s="238"/>
      <c r="EW68" s="238"/>
      <c r="EX68" s="238"/>
      <c r="EY68" s="238"/>
      <c r="EZ68" s="238"/>
      <c r="FA68" s="238"/>
      <c r="FB68" s="238"/>
      <c r="FC68" s="238"/>
      <c r="FD68" s="238"/>
      <c r="FE68" s="238"/>
      <c r="FF68" s="238"/>
      <c r="FG68" s="238"/>
      <c r="FH68" s="238"/>
      <c r="FI68" s="238"/>
      <c r="FJ68" s="238"/>
      <c r="FK68" s="238"/>
      <c r="FL68" s="238"/>
      <c r="FM68" s="238"/>
      <c r="FN68" s="238"/>
      <c r="FO68" s="238"/>
      <c r="FP68" s="238"/>
      <c r="FQ68" s="238"/>
      <c r="FR68" s="238"/>
      <c r="FS68" s="238"/>
      <c r="FT68" s="238"/>
      <c r="FU68" s="238"/>
      <c r="FV68" s="238"/>
      <c r="FW68" s="238"/>
      <c r="FX68" s="238"/>
      <c r="FY68" s="238"/>
      <c r="FZ68" s="238"/>
      <c r="GA68" s="238"/>
      <c r="GB68" s="238"/>
      <c r="GC68" s="238"/>
      <c r="GD68" s="238"/>
      <c r="GE68" s="238"/>
      <c r="GF68" s="238"/>
      <c r="GG68" s="238"/>
      <c r="GH68" s="238"/>
      <c r="GI68" s="238"/>
      <c r="GJ68" s="238"/>
      <c r="GK68" s="238"/>
      <c r="GL68" s="238"/>
      <c r="GM68" s="238"/>
      <c r="GN68" s="238"/>
      <c r="GO68" s="238"/>
      <c r="GP68" s="238"/>
      <c r="GQ68" s="238"/>
      <c r="GR68" s="238"/>
      <c r="GS68" s="238"/>
    </row>
    <row r="69" spans="1:201" ht="11.1" customHeight="1" x14ac:dyDescent="0.2">
      <c r="A69" s="237" t="s">
        <v>388</v>
      </c>
      <c r="B69" s="238"/>
      <c r="C69" s="238"/>
      <c r="D69" s="239">
        <v>179</v>
      </c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>
        <v>82</v>
      </c>
      <c r="U69" s="239">
        <v>10</v>
      </c>
      <c r="V69" s="238"/>
      <c r="W69" s="238"/>
      <c r="X69" s="238"/>
      <c r="Y69" s="239">
        <v>234</v>
      </c>
      <c r="Z69" s="238"/>
      <c r="AA69" s="238"/>
      <c r="AB69" s="238"/>
      <c r="AC69" s="239">
        <v>152</v>
      </c>
      <c r="AD69" s="238"/>
      <c r="AE69" s="238"/>
      <c r="AF69" s="238"/>
      <c r="AG69" s="240">
        <v>1504</v>
      </c>
      <c r="AH69" s="238"/>
      <c r="AI69" s="239">
        <v>105</v>
      </c>
      <c r="AJ69" s="238"/>
      <c r="AK69" s="239">
        <v>119</v>
      </c>
      <c r="AL69" s="238"/>
      <c r="AM69" s="240">
        <v>2169</v>
      </c>
      <c r="AN69" s="238"/>
      <c r="AO69" s="238"/>
      <c r="AP69" s="238"/>
      <c r="AQ69" s="239">
        <v>190</v>
      </c>
      <c r="AR69" s="238"/>
      <c r="AS69" s="238"/>
      <c r="AT69" s="238"/>
      <c r="AU69" s="238"/>
      <c r="AV69" s="238"/>
      <c r="AW69" s="238"/>
      <c r="AX69" s="238"/>
      <c r="AY69" s="239">
        <v>14</v>
      </c>
      <c r="AZ69" s="238"/>
      <c r="BA69" s="239">
        <v>6</v>
      </c>
      <c r="BB69" s="238"/>
      <c r="BC69" s="239">
        <v>50</v>
      </c>
      <c r="BD69" s="238"/>
      <c r="BE69" s="239">
        <v>4</v>
      </c>
      <c r="BF69" s="238"/>
      <c r="BG69" s="239">
        <v>142</v>
      </c>
      <c r="BH69" s="238"/>
      <c r="BI69" s="238"/>
      <c r="BJ69" s="238"/>
      <c r="BK69" s="238"/>
      <c r="BL69" s="238"/>
      <c r="BM69" s="239">
        <v>172</v>
      </c>
      <c r="BN69" s="238"/>
      <c r="BO69" s="238"/>
      <c r="BP69" s="238"/>
      <c r="BQ69" s="239">
        <v>340</v>
      </c>
      <c r="BR69" s="238"/>
      <c r="BS69" s="239">
        <v>78</v>
      </c>
      <c r="BT69" s="238"/>
      <c r="BU69" s="239">
        <v>323</v>
      </c>
      <c r="BV69" s="238"/>
      <c r="BW69" s="238"/>
      <c r="BX69" s="238"/>
      <c r="BY69" s="239">
        <v>58</v>
      </c>
      <c r="BZ69" s="238"/>
      <c r="CA69" s="239">
        <v>39</v>
      </c>
      <c r="CB69" s="238"/>
      <c r="CC69" s="239">
        <v>9</v>
      </c>
      <c r="CD69" s="238"/>
      <c r="CE69" s="239">
        <v>120</v>
      </c>
      <c r="CF69" s="238"/>
      <c r="CG69" s="239">
        <v>273</v>
      </c>
      <c r="CH69" s="238"/>
      <c r="CI69" s="239">
        <v>459</v>
      </c>
      <c r="CJ69" s="238"/>
      <c r="CK69" s="239">
        <v>97</v>
      </c>
      <c r="CL69" s="238"/>
      <c r="CM69" s="239">
        <v>224</v>
      </c>
      <c r="CN69" s="238"/>
      <c r="CO69" s="239">
        <v>152</v>
      </c>
      <c r="CP69" s="238"/>
      <c r="CQ69" s="239">
        <v>210</v>
      </c>
      <c r="CR69" s="238"/>
      <c r="CS69" s="239">
        <v>19</v>
      </c>
      <c r="CT69" s="238"/>
      <c r="CU69" s="239">
        <v>230</v>
      </c>
      <c r="CV69" s="238"/>
      <c r="CW69" s="239">
        <v>231</v>
      </c>
      <c r="CX69" s="238"/>
      <c r="CY69" s="239">
        <v>90</v>
      </c>
      <c r="CZ69" s="238"/>
      <c r="DA69" s="239">
        <v>261</v>
      </c>
      <c r="DB69" s="238"/>
      <c r="DC69" s="239">
        <v>427</v>
      </c>
      <c r="DD69" s="238"/>
      <c r="DE69" s="239">
        <v>227</v>
      </c>
      <c r="DF69" s="238"/>
      <c r="DG69" s="239">
        <v>152</v>
      </c>
      <c r="DH69" s="238"/>
      <c r="DI69" s="239">
        <v>261</v>
      </c>
      <c r="DJ69" s="238"/>
      <c r="DK69" s="239">
        <v>157</v>
      </c>
      <c r="DL69" s="238"/>
      <c r="DM69" s="239">
        <v>458</v>
      </c>
      <c r="DN69" s="238"/>
      <c r="DO69" s="240">
        <v>1045</v>
      </c>
      <c r="DP69" s="238"/>
      <c r="DQ69" s="239">
        <v>58</v>
      </c>
      <c r="DR69" s="238"/>
      <c r="DS69" s="239">
        <v>149</v>
      </c>
      <c r="DT69" s="238"/>
      <c r="DU69" s="239">
        <v>157</v>
      </c>
      <c r="DV69" s="238"/>
      <c r="DW69" s="239">
        <v>462</v>
      </c>
      <c r="DX69" s="238"/>
      <c r="DY69" s="239">
        <v>124</v>
      </c>
      <c r="DZ69" s="238"/>
      <c r="EA69" s="239">
        <v>254</v>
      </c>
      <c r="EB69" s="238"/>
      <c r="EC69" s="239">
        <v>52</v>
      </c>
      <c r="ED69" s="238"/>
      <c r="EE69" s="239">
        <v>500</v>
      </c>
      <c r="EF69" s="238"/>
      <c r="EG69" s="239">
        <v>185</v>
      </c>
      <c r="EH69" s="238"/>
      <c r="EI69" s="239">
        <v>199</v>
      </c>
      <c r="EJ69" s="238"/>
      <c r="EK69" s="239">
        <v>171</v>
      </c>
      <c r="EL69" s="238"/>
      <c r="EM69" s="239">
        <v>86</v>
      </c>
      <c r="EN69" s="238"/>
      <c r="EO69" s="239">
        <v>72</v>
      </c>
      <c r="EP69" s="238"/>
      <c r="EQ69" s="239">
        <v>47</v>
      </c>
      <c r="ER69" s="238"/>
      <c r="ES69" s="239">
        <v>3</v>
      </c>
      <c r="ET69" s="238"/>
      <c r="EU69" s="239">
        <v>18</v>
      </c>
      <c r="EV69" s="238"/>
      <c r="EW69" s="239">
        <v>56</v>
      </c>
      <c r="EX69" s="238"/>
      <c r="EY69" s="239">
        <v>15</v>
      </c>
      <c r="EZ69" s="238"/>
      <c r="FA69" s="239">
        <v>16</v>
      </c>
      <c r="FB69" s="238"/>
      <c r="FC69" s="238"/>
      <c r="FD69" s="238"/>
      <c r="FE69" s="238"/>
      <c r="FF69" s="238"/>
      <c r="FG69" s="238"/>
      <c r="FH69" s="238"/>
      <c r="FI69" s="238"/>
      <c r="FJ69" s="238"/>
      <c r="FK69" s="239">
        <v>8</v>
      </c>
      <c r="FL69" s="238"/>
      <c r="FM69" s="238"/>
      <c r="FN69" s="238"/>
      <c r="FO69" s="238"/>
      <c r="FP69" s="238"/>
      <c r="FQ69" s="238"/>
      <c r="FR69" s="238"/>
      <c r="FS69" s="238"/>
      <c r="FT69" s="238"/>
      <c r="FU69" s="238"/>
      <c r="FV69" s="238"/>
      <c r="FW69" s="238"/>
      <c r="FX69" s="238"/>
      <c r="FY69" s="238"/>
      <c r="FZ69" s="238"/>
      <c r="GA69" s="238"/>
      <c r="GB69" s="238"/>
      <c r="GC69" s="238"/>
      <c r="GD69" s="238"/>
      <c r="GE69" s="238"/>
      <c r="GF69" s="238"/>
      <c r="GG69" s="238"/>
      <c r="GH69" s="238"/>
      <c r="GI69" s="238"/>
      <c r="GJ69" s="238"/>
      <c r="GK69" s="238"/>
      <c r="GL69" s="238"/>
      <c r="GM69" s="238"/>
      <c r="GN69" s="238"/>
      <c r="GO69" s="238"/>
      <c r="GP69" s="238"/>
      <c r="GQ69" s="238"/>
      <c r="GR69" s="238"/>
      <c r="GS69" s="238"/>
    </row>
    <row r="70" spans="1:201" ht="11.1" customHeight="1" x14ac:dyDescent="0.2">
      <c r="A70" s="237" t="s">
        <v>389</v>
      </c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9">
        <v>13</v>
      </c>
      <c r="Z70" s="238"/>
      <c r="AA70" s="238"/>
      <c r="AB70" s="238"/>
      <c r="AC70" s="239">
        <v>23</v>
      </c>
      <c r="AD70" s="238"/>
      <c r="AE70" s="239">
        <v>2</v>
      </c>
      <c r="AF70" s="238"/>
      <c r="AG70" s="239">
        <v>9</v>
      </c>
      <c r="AH70" s="238"/>
      <c r="AI70" s="239">
        <v>33</v>
      </c>
      <c r="AJ70" s="238"/>
      <c r="AK70" s="238"/>
      <c r="AL70" s="238"/>
      <c r="AM70" s="238"/>
      <c r="AN70" s="238"/>
      <c r="AO70" s="238"/>
      <c r="AP70" s="238"/>
      <c r="AQ70" s="239">
        <v>24</v>
      </c>
      <c r="AR70" s="238"/>
      <c r="AS70" s="238"/>
      <c r="AT70" s="238"/>
      <c r="AU70" s="238"/>
      <c r="AV70" s="238"/>
      <c r="AW70" s="238"/>
      <c r="AX70" s="238"/>
      <c r="AY70" s="238"/>
      <c r="AZ70" s="238"/>
      <c r="BA70" s="239">
        <v>11</v>
      </c>
      <c r="BB70" s="238"/>
      <c r="BC70" s="239">
        <v>19</v>
      </c>
      <c r="BD70" s="238"/>
      <c r="BE70" s="238"/>
      <c r="BF70" s="238"/>
      <c r="BG70" s="239">
        <v>9</v>
      </c>
      <c r="BH70" s="238"/>
      <c r="BI70" s="238"/>
      <c r="BJ70" s="238"/>
      <c r="BK70" s="238"/>
      <c r="BL70" s="238"/>
      <c r="BM70" s="238"/>
      <c r="BN70" s="238"/>
      <c r="BO70" s="238"/>
      <c r="BP70" s="238"/>
      <c r="BQ70" s="239">
        <v>26</v>
      </c>
      <c r="BR70" s="238"/>
      <c r="BS70" s="239">
        <v>13</v>
      </c>
      <c r="BT70" s="238"/>
      <c r="BU70" s="239">
        <v>42</v>
      </c>
      <c r="BV70" s="238"/>
      <c r="BW70" s="238"/>
      <c r="BX70" s="238"/>
      <c r="BY70" s="239">
        <v>1</v>
      </c>
      <c r="BZ70" s="238"/>
      <c r="CA70" s="238"/>
      <c r="CB70" s="238"/>
      <c r="CC70" s="239">
        <v>2</v>
      </c>
      <c r="CD70" s="238"/>
      <c r="CE70" s="239">
        <v>3</v>
      </c>
      <c r="CF70" s="238"/>
      <c r="CG70" s="239">
        <v>11</v>
      </c>
      <c r="CH70" s="238"/>
      <c r="CI70" s="238"/>
      <c r="CJ70" s="238"/>
      <c r="CK70" s="239">
        <v>13</v>
      </c>
      <c r="CL70" s="238"/>
      <c r="CM70" s="239">
        <v>30</v>
      </c>
      <c r="CN70" s="238"/>
      <c r="CO70" s="239">
        <v>6</v>
      </c>
      <c r="CP70" s="238"/>
      <c r="CQ70" s="239">
        <v>6</v>
      </c>
      <c r="CR70" s="238"/>
      <c r="CS70" s="239">
        <v>6</v>
      </c>
      <c r="CT70" s="238"/>
      <c r="CU70" s="239">
        <v>13</v>
      </c>
      <c r="CV70" s="238"/>
      <c r="CW70" s="238"/>
      <c r="CX70" s="238"/>
      <c r="CY70" s="239">
        <v>3</v>
      </c>
      <c r="CZ70" s="238"/>
      <c r="DA70" s="239">
        <v>27</v>
      </c>
      <c r="DB70" s="238"/>
      <c r="DC70" s="239">
        <v>12</v>
      </c>
      <c r="DD70" s="238"/>
      <c r="DE70" s="239">
        <v>6</v>
      </c>
      <c r="DF70" s="238"/>
      <c r="DG70" s="239">
        <v>7</v>
      </c>
      <c r="DH70" s="238"/>
      <c r="DI70" s="239">
        <v>4</v>
      </c>
      <c r="DJ70" s="238"/>
      <c r="DK70" s="239">
        <v>47</v>
      </c>
      <c r="DL70" s="238"/>
      <c r="DM70" s="238"/>
      <c r="DN70" s="238"/>
      <c r="DO70" s="239">
        <v>16</v>
      </c>
      <c r="DP70" s="238"/>
      <c r="DQ70" s="238"/>
      <c r="DR70" s="238"/>
      <c r="DS70" s="239">
        <v>6</v>
      </c>
      <c r="DT70" s="238"/>
      <c r="DU70" s="239">
        <v>6</v>
      </c>
      <c r="DV70" s="238"/>
      <c r="DW70" s="239">
        <v>3</v>
      </c>
      <c r="DX70" s="238"/>
      <c r="DY70" s="239">
        <v>12</v>
      </c>
      <c r="DZ70" s="238"/>
      <c r="EA70" s="239">
        <v>3</v>
      </c>
      <c r="EB70" s="238"/>
      <c r="EC70" s="239">
        <v>3</v>
      </c>
      <c r="ED70" s="238"/>
      <c r="EE70" s="239">
        <v>25</v>
      </c>
      <c r="EF70" s="238"/>
      <c r="EG70" s="238"/>
      <c r="EH70" s="238"/>
      <c r="EI70" s="239">
        <v>3</v>
      </c>
      <c r="EJ70" s="238"/>
      <c r="EK70" s="239">
        <v>19</v>
      </c>
      <c r="EL70" s="238"/>
      <c r="EM70" s="239">
        <v>4</v>
      </c>
      <c r="EN70" s="238"/>
      <c r="EO70" s="239">
        <v>4</v>
      </c>
      <c r="EP70" s="238"/>
      <c r="EQ70" s="239">
        <v>3</v>
      </c>
      <c r="ER70" s="238"/>
      <c r="ES70" s="238"/>
      <c r="ET70" s="238"/>
      <c r="EU70" s="238"/>
      <c r="EV70" s="238"/>
      <c r="EW70" s="239">
        <v>3</v>
      </c>
      <c r="EX70" s="238"/>
      <c r="EY70" s="238"/>
      <c r="EZ70" s="238"/>
      <c r="FA70" s="238"/>
      <c r="FB70" s="238"/>
      <c r="FC70" s="238"/>
      <c r="FD70" s="238"/>
      <c r="FE70" s="238"/>
      <c r="FF70" s="238"/>
      <c r="FG70" s="238"/>
      <c r="FH70" s="238"/>
      <c r="FI70" s="238"/>
      <c r="FJ70" s="238"/>
      <c r="FK70" s="238"/>
      <c r="FL70" s="238"/>
      <c r="FM70" s="238"/>
      <c r="FN70" s="238"/>
      <c r="FO70" s="238"/>
      <c r="FP70" s="238"/>
      <c r="FQ70" s="238"/>
      <c r="FR70" s="238"/>
      <c r="FS70" s="238"/>
      <c r="FT70" s="238"/>
      <c r="FU70" s="238"/>
      <c r="FV70" s="238"/>
      <c r="FW70" s="238"/>
      <c r="FX70" s="238"/>
      <c r="FY70" s="238"/>
      <c r="FZ70" s="238"/>
      <c r="GA70" s="238"/>
      <c r="GB70" s="238"/>
      <c r="GC70" s="238"/>
      <c r="GD70" s="238"/>
      <c r="GE70" s="238"/>
      <c r="GF70" s="238"/>
      <c r="GG70" s="238"/>
      <c r="GH70" s="238"/>
      <c r="GI70" s="238"/>
      <c r="GJ70" s="238"/>
      <c r="GK70" s="238"/>
      <c r="GL70" s="238"/>
      <c r="GM70" s="238"/>
      <c r="GN70" s="238"/>
      <c r="GO70" s="238"/>
      <c r="GP70" s="238"/>
      <c r="GQ70" s="238"/>
      <c r="GR70" s="238"/>
      <c r="GS70" s="238"/>
    </row>
    <row r="71" spans="1:201" ht="11.1" customHeight="1" x14ac:dyDescent="0.2">
      <c r="A71" s="237" t="s">
        <v>390</v>
      </c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  <c r="AE71" s="238"/>
      <c r="AF71" s="238"/>
      <c r="AG71" s="238"/>
      <c r="AH71" s="238"/>
      <c r="AI71" s="238"/>
      <c r="AJ71" s="238"/>
      <c r="AK71" s="238"/>
      <c r="AL71" s="238"/>
      <c r="AM71" s="238"/>
      <c r="AN71" s="238"/>
      <c r="AO71" s="238"/>
      <c r="AP71" s="238"/>
      <c r="AQ71" s="239">
        <v>80</v>
      </c>
      <c r="AR71" s="238"/>
      <c r="AS71" s="238"/>
      <c r="AT71" s="238"/>
      <c r="AU71" s="238"/>
      <c r="AV71" s="238"/>
      <c r="AW71" s="238"/>
      <c r="AX71" s="238"/>
      <c r="AY71" s="238"/>
      <c r="AZ71" s="238"/>
      <c r="BA71" s="238"/>
      <c r="BB71" s="238"/>
      <c r="BC71" s="238"/>
      <c r="BD71" s="238"/>
      <c r="BE71" s="238"/>
      <c r="BF71" s="238"/>
      <c r="BG71" s="238"/>
      <c r="BH71" s="238"/>
      <c r="BI71" s="238"/>
      <c r="BJ71" s="238"/>
      <c r="BK71" s="238"/>
      <c r="BL71" s="238"/>
      <c r="BM71" s="238"/>
      <c r="BN71" s="238"/>
      <c r="BO71" s="238"/>
      <c r="BP71" s="238"/>
      <c r="BQ71" s="238"/>
      <c r="BR71" s="238"/>
      <c r="BS71" s="238"/>
      <c r="BT71" s="238"/>
      <c r="BU71" s="238"/>
      <c r="BV71" s="238"/>
      <c r="BW71" s="238"/>
      <c r="BX71" s="238"/>
      <c r="BY71" s="238"/>
      <c r="BZ71" s="238"/>
      <c r="CA71" s="238"/>
      <c r="CB71" s="238"/>
      <c r="CC71" s="238"/>
      <c r="CD71" s="238"/>
      <c r="CE71" s="238"/>
      <c r="CF71" s="238"/>
      <c r="CG71" s="238"/>
      <c r="CH71" s="238"/>
      <c r="CI71" s="238"/>
      <c r="CJ71" s="238"/>
      <c r="CK71" s="238"/>
      <c r="CL71" s="238"/>
      <c r="CM71" s="238"/>
      <c r="CN71" s="238"/>
      <c r="CO71" s="238"/>
      <c r="CP71" s="238"/>
      <c r="CQ71" s="238"/>
      <c r="CR71" s="238"/>
      <c r="CS71" s="238"/>
      <c r="CT71" s="238"/>
      <c r="CU71" s="238"/>
      <c r="CV71" s="238"/>
      <c r="CW71" s="238"/>
      <c r="CX71" s="238"/>
      <c r="CY71" s="238"/>
      <c r="CZ71" s="238"/>
      <c r="DA71" s="238"/>
      <c r="DB71" s="238"/>
      <c r="DC71" s="238"/>
      <c r="DD71" s="238"/>
      <c r="DE71" s="238"/>
      <c r="DF71" s="238"/>
      <c r="DG71" s="238"/>
      <c r="DH71" s="238"/>
      <c r="DI71" s="238"/>
      <c r="DJ71" s="238"/>
      <c r="DK71" s="238"/>
      <c r="DL71" s="238"/>
      <c r="DM71" s="238"/>
      <c r="DN71" s="238"/>
      <c r="DO71" s="238"/>
      <c r="DP71" s="238"/>
      <c r="DQ71" s="238"/>
      <c r="DR71" s="238"/>
      <c r="DS71" s="238"/>
      <c r="DT71" s="238"/>
      <c r="DU71" s="238"/>
      <c r="DV71" s="238"/>
      <c r="DW71" s="238"/>
      <c r="DX71" s="238"/>
      <c r="DY71" s="238"/>
      <c r="DZ71" s="238"/>
      <c r="EA71" s="238"/>
      <c r="EB71" s="238"/>
      <c r="EC71" s="238"/>
      <c r="ED71" s="238"/>
      <c r="EE71" s="238"/>
      <c r="EF71" s="238"/>
      <c r="EG71" s="238"/>
      <c r="EH71" s="238"/>
      <c r="EI71" s="238"/>
      <c r="EJ71" s="238"/>
      <c r="EK71" s="238"/>
      <c r="EL71" s="238"/>
      <c r="EM71" s="238"/>
      <c r="EN71" s="238"/>
      <c r="EO71" s="238"/>
      <c r="EP71" s="238"/>
      <c r="EQ71" s="238"/>
      <c r="ER71" s="238"/>
      <c r="ES71" s="238"/>
      <c r="ET71" s="238"/>
      <c r="EU71" s="238"/>
      <c r="EV71" s="238"/>
      <c r="EW71" s="238"/>
      <c r="EX71" s="238"/>
      <c r="EY71" s="238"/>
      <c r="EZ71" s="238"/>
      <c r="FA71" s="238"/>
      <c r="FB71" s="238"/>
      <c r="FC71" s="238"/>
      <c r="FD71" s="238"/>
      <c r="FE71" s="238"/>
      <c r="FF71" s="238"/>
      <c r="FG71" s="238"/>
      <c r="FH71" s="238"/>
      <c r="FI71" s="238"/>
      <c r="FJ71" s="238"/>
      <c r="FK71" s="238"/>
      <c r="FL71" s="238"/>
      <c r="FM71" s="238"/>
      <c r="FN71" s="238"/>
      <c r="FO71" s="238"/>
      <c r="FP71" s="238"/>
      <c r="FQ71" s="238"/>
      <c r="FR71" s="238"/>
      <c r="FS71" s="238"/>
      <c r="FT71" s="238"/>
      <c r="FU71" s="238"/>
      <c r="FV71" s="238"/>
      <c r="FW71" s="238"/>
      <c r="FX71" s="238"/>
      <c r="FY71" s="238"/>
      <c r="FZ71" s="238"/>
      <c r="GA71" s="238"/>
      <c r="GB71" s="238"/>
      <c r="GC71" s="238"/>
      <c r="GD71" s="238"/>
      <c r="GE71" s="238"/>
      <c r="GF71" s="238"/>
      <c r="GG71" s="238"/>
      <c r="GH71" s="238"/>
      <c r="GI71" s="238"/>
      <c r="GJ71" s="238"/>
      <c r="GK71" s="238"/>
      <c r="GL71" s="238"/>
      <c r="GM71" s="238"/>
      <c r="GN71" s="238"/>
      <c r="GO71" s="238"/>
      <c r="GP71" s="238"/>
      <c r="GQ71" s="238"/>
      <c r="GR71" s="238"/>
      <c r="GS71" s="238"/>
    </row>
    <row r="72" spans="1:201" ht="11.1" customHeight="1" x14ac:dyDescent="0.2">
      <c r="A72" s="237" t="s">
        <v>391</v>
      </c>
      <c r="B72" s="238"/>
      <c r="C72" s="238"/>
      <c r="D72" s="238"/>
      <c r="E72" s="238"/>
      <c r="F72" s="239">
        <v>78</v>
      </c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9">
        <v>3</v>
      </c>
      <c r="Z72" s="238"/>
      <c r="AA72" s="238"/>
      <c r="AB72" s="238"/>
      <c r="AC72" s="238"/>
      <c r="AD72" s="238"/>
      <c r="AE72" s="238"/>
      <c r="AF72" s="238"/>
      <c r="AG72" s="238"/>
      <c r="AH72" s="238"/>
      <c r="AI72" s="238"/>
      <c r="AJ72" s="238"/>
      <c r="AK72" s="238"/>
      <c r="AL72" s="238"/>
      <c r="AM72" s="238"/>
      <c r="AN72" s="238"/>
      <c r="AO72" s="238"/>
      <c r="AP72" s="238"/>
      <c r="AQ72" s="238"/>
      <c r="AR72" s="238"/>
      <c r="AS72" s="238"/>
      <c r="AT72" s="238"/>
      <c r="AU72" s="238"/>
      <c r="AV72" s="238"/>
      <c r="AW72" s="238"/>
      <c r="AX72" s="238"/>
      <c r="AY72" s="238"/>
      <c r="AZ72" s="238"/>
      <c r="BA72" s="238"/>
      <c r="BB72" s="238"/>
      <c r="BC72" s="238"/>
      <c r="BD72" s="238"/>
      <c r="BE72" s="238"/>
      <c r="BF72" s="238"/>
      <c r="BG72" s="238"/>
      <c r="BH72" s="238"/>
      <c r="BI72" s="238"/>
      <c r="BJ72" s="238"/>
      <c r="BK72" s="238"/>
      <c r="BL72" s="238"/>
      <c r="BM72" s="238"/>
      <c r="BN72" s="238"/>
      <c r="BO72" s="238"/>
      <c r="BP72" s="238"/>
      <c r="BQ72" s="238"/>
      <c r="BR72" s="238"/>
      <c r="BS72" s="238"/>
      <c r="BT72" s="238"/>
      <c r="BU72" s="238"/>
      <c r="BV72" s="238"/>
      <c r="BW72" s="238"/>
      <c r="BX72" s="238"/>
      <c r="BY72" s="238"/>
      <c r="BZ72" s="238"/>
      <c r="CA72" s="238"/>
      <c r="CB72" s="238"/>
      <c r="CC72" s="238"/>
      <c r="CD72" s="238"/>
      <c r="CE72" s="238"/>
      <c r="CF72" s="238"/>
      <c r="CG72" s="238"/>
      <c r="CH72" s="238"/>
      <c r="CI72" s="238"/>
      <c r="CJ72" s="238"/>
      <c r="CK72" s="238"/>
      <c r="CL72" s="238"/>
      <c r="CM72" s="238"/>
      <c r="CN72" s="238"/>
      <c r="CO72" s="238"/>
      <c r="CP72" s="238"/>
      <c r="CQ72" s="238"/>
      <c r="CR72" s="238"/>
      <c r="CS72" s="238"/>
      <c r="CT72" s="238"/>
      <c r="CU72" s="238"/>
      <c r="CV72" s="238"/>
      <c r="CW72" s="238"/>
      <c r="CX72" s="238"/>
      <c r="CY72" s="238"/>
      <c r="CZ72" s="238"/>
      <c r="DA72" s="238"/>
      <c r="DB72" s="238"/>
      <c r="DC72" s="238"/>
      <c r="DD72" s="238"/>
      <c r="DE72" s="238"/>
      <c r="DF72" s="238"/>
      <c r="DG72" s="238"/>
      <c r="DH72" s="238"/>
      <c r="DI72" s="238"/>
      <c r="DJ72" s="238"/>
      <c r="DK72" s="238"/>
      <c r="DL72" s="238"/>
      <c r="DM72" s="238"/>
      <c r="DN72" s="238"/>
      <c r="DO72" s="239">
        <v>4</v>
      </c>
      <c r="DP72" s="238"/>
      <c r="DQ72" s="238"/>
      <c r="DR72" s="238"/>
      <c r="DS72" s="238"/>
      <c r="DT72" s="238"/>
      <c r="DU72" s="238"/>
      <c r="DV72" s="238"/>
      <c r="DW72" s="238"/>
      <c r="DX72" s="238"/>
      <c r="DY72" s="238"/>
      <c r="DZ72" s="238"/>
      <c r="EA72" s="238"/>
      <c r="EB72" s="238"/>
      <c r="EC72" s="239">
        <v>3</v>
      </c>
      <c r="ED72" s="238"/>
      <c r="EE72" s="238"/>
      <c r="EF72" s="238"/>
      <c r="EG72" s="238"/>
      <c r="EH72" s="238"/>
      <c r="EI72" s="238"/>
      <c r="EJ72" s="238"/>
      <c r="EK72" s="238"/>
      <c r="EL72" s="238"/>
      <c r="EM72" s="238"/>
      <c r="EN72" s="238"/>
      <c r="EO72" s="238"/>
      <c r="EP72" s="238"/>
      <c r="EQ72" s="238"/>
      <c r="ER72" s="238"/>
      <c r="ES72" s="238"/>
      <c r="ET72" s="238"/>
      <c r="EU72" s="238"/>
      <c r="EV72" s="238"/>
      <c r="EW72" s="238"/>
      <c r="EX72" s="238"/>
      <c r="EY72" s="238"/>
      <c r="EZ72" s="238"/>
      <c r="FA72" s="238"/>
      <c r="FB72" s="238"/>
      <c r="FC72" s="238"/>
      <c r="FD72" s="238"/>
      <c r="FE72" s="238"/>
      <c r="FF72" s="238"/>
      <c r="FG72" s="238"/>
      <c r="FH72" s="238"/>
      <c r="FI72" s="238"/>
      <c r="FJ72" s="238"/>
      <c r="FK72" s="238"/>
      <c r="FL72" s="238"/>
      <c r="FM72" s="238"/>
      <c r="FN72" s="238"/>
      <c r="FO72" s="238"/>
      <c r="FP72" s="238"/>
      <c r="FQ72" s="238"/>
      <c r="FR72" s="238"/>
      <c r="FS72" s="238"/>
      <c r="FT72" s="238"/>
      <c r="FU72" s="238"/>
      <c r="FV72" s="238"/>
      <c r="FW72" s="238"/>
      <c r="FX72" s="238"/>
      <c r="FY72" s="238"/>
      <c r="FZ72" s="238"/>
      <c r="GA72" s="238"/>
      <c r="GB72" s="238"/>
      <c r="GC72" s="238"/>
      <c r="GD72" s="238"/>
      <c r="GE72" s="238"/>
      <c r="GF72" s="238"/>
      <c r="GG72" s="238"/>
      <c r="GH72" s="238"/>
      <c r="GI72" s="238"/>
      <c r="GJ72" s="238"/>
      <c r="GK72" s="238"/>
      <c r="GL72" s="238"/>
      <c r="GM72" s="238"/>
      <c r="GN72" s="238"/>
      <c r="GO72" s="238"/>
      <c r="GP72" s="238"/>
      <c r="GQ72" s="238"/>
      <c r="GR72" s="238"/>
      <c r="GS72" s="238"/>
    </row>
    <row r="73" spans="1:201" ht="11.1" customHeight="1" x14ac:dyDescent="0.2">
      <c r="A73" s="237" t="s">
        <v>392</v>
      </c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8"/>
      <c r="U73" s="238"/>
      <c r="V73" s="238"/>
      <c r="W73" s="238"/>
      <c r="X73" s="238"/>
      <c r="Y73" s="238"/>
      <c r="Z73" s="238"/>
      <c r="AA73" s="238"/>
      <c r="AB73" s="238"/>
      <c r="AC73" s="238"/>
      <c r="AD73" s="238"/>
      <c r="AE73" s="238"/>
      <c r="AF73" s="238"/>
      <c r="AG73" s="238"/>
      <c r="AH73" s="238"/>
      <c r="AI73" s="238"/>
      <c r="AJ73" s="238"/>
      <c r="AK73" s="238"/>
      <c r="AL73" s="238"/>
      <c r="AM73" s="238"/>
      <c r="AN73" s="238"/>
      <c r="AO73" s="238"/>
      <c r="AP73" s="238"/>
      <c r="AQ73" s="238"/>
      <c r="AR73" s="238"/>
      <c r="AS73" s="238"/>
      <c r="AT73" s="238"/>
      <c r="AU73" s="238"/>
      <c r="AV73" s="238"/>
      <c r="AW73" s="238"/>
      <c r="AX73" s="238"/>
      <c r="AY73" s="238"/>
      <c r="AZ73" s="238"/>
      <c r="BA73" s="238"/>
      <c r="BB73" s="238"/>
      <c r="BC73" s="238"/>
      <c r="BD73" s="238"/>
      <c r="BE73" s="238"/>
      <c r="BF73" s="238"/>
      <c r="BG73" s="238"/>
      <c r="BH73" s="238"/>
      <c r="BI73" s="238"/>
      <c r="BJ73" s="238"/>
      <c r="BK73" s="238"/>
      <c r="BL73" s="238"/>
      <c r="BM73" s="239">
        <v>3</v>
      </c>
      <c r="BN73" s="238"/>
      <c r="BO73" s="238"/>
      <c r="BP73" s="238"/>
      <c r="BQ73" s="238"/>
      <c r="BR73" s="238"/>
      <c r="BS73" s="238"/>
      <c r="BT73" s="238"/>
      <c r="BU73" s="238"/>
      <c r="BV73" s="238"/>
      <c r="BW73" s="238"/>
      <c r="BX73" s="238"/>
      <c r="BY73" s="238"/>
      <c r="BZ73" s="238"/>
      <c r="CA73" s="238"/>
      <c r="CB73" s="238"/>
      <c r="CC73" s="238"/>
      <c r="CD73" s="238"/>
      <c r="CE73" s="238"/>
      <c r="CF73" s="238"/>
      <c r="CG73" s="238"/>
      <c r="CH73" s="238"/>
      <c r="CI73" s="238"/>
      <c r="CJ73" s="238"/>
      <c r="CK73" s="238"/>
      <c r="CL73" s="238"/>
      <c r="CM73" s="238"/>
      <c r="CN73" s="238"/>
      <c r="CO73" s="238"/>
      <c r="CP73" s="238"/>
      <c r="CQ73" s="238"/>
      <c r="CR73" s="238"/>
      <c r="CS73" s="238"/>
      <c r="CT73" s="238"/>
      <c r="CU73" s="238"/>
      <c r="CV73" s="238"/>
      <c r="CW73" s="238"/>
      <c r="CX73" s="238"/>
      <c r="CY73" s="238"/>
      <c r="CZ73" s="238"/>
      <c r="DA73" s="238"/>
      <c r="DB73" s="238"/>
      <c r="DC73" s="238"/>
      <c r="DD73" s="238"/>
      <c r="DE73" s="238"/>
      <c r="DF73" s="238"/>
      <c r="DG73" s="238"/>
      <c r="DH73" s="238"/>
      <c r="DI73" s="238"/>
      <c r="DJ73" s="238"/>
      <c r="DK73" s="238"/>
      <c r="DL73" s="238"/>
      <c r="DM73" s="238"/>
      <c r="DN73" s="238"/>
      <c r="DO73" s="238"/>
      <c r="DP73" s="238"/>
      <c r="DQ73" s="238"/>
      <c r="DR73" s="238"/>
      <c r="DS73" s="238"/>
      <c r="DT73" s="238"/>
      <c r="DU73" s="238"/>
      <c r="DV73" s="238"/>
      <c r="DW73" s="238"/>
      <c r="DX73" s="238"/>
      <c r="DY73" s="238"/>
      <c r="DZ73" s="238"/>
      <c r="EA73" s="238"/>
      <c r="EB73" s="238"/>
      <c r="EC73" s="239">
        <v>3</v>
      </c>
      <c r="ED73" s="238"/>
      <c r="EE73" s="238"/>
      <c r="EF73" s="238"/>
      <c r="EG73" s="238"/>
      <c r="EH73" s="238"/>
      <c r="EI73" s="238"/>
      <c r="EJ73" s="238"/>
      <c r="EK73" s="238"/>
      <c r="EL73" s="238"/>
      <c r="EM73" s="238"/>
      <c r="EN73" s="238"/>
      <c r="EO73" s="238"/>
      <c r="EP73" s="238"/>
      <c r="EQ73" s="238"/>
      <c r="ER73" s="238"/>
      <c r="ES73" s="238"/>
      <c r="ET73" s="238"/>
      <c r="EU73" s="239">
        <v>3</v>
      </c>
      <c r="EV73" s="238"/>
      <c r="EW73" s="238"/>
      <c r="EX73" s="238"/>
      <c r="EY73" s="238"/>
      <c r="EZ73" s="238"/>
      <c r="FA73" s="238"/>
      <c r="FB73" s="238"/>
      <c r="FC73" s="238"/>
      <c r="FD73" s="238"/>
      <c r="FE73" s="238"/>
      <c r="FF73" s="238"/>
      <c r="FG73" s="238"/>
      <c r="FH73" s="238"/>
      <c r="FI73" s="238"/>
      <c r="FJ73" s="238"/>
      <c r="FK73" s="238"/>
      <c r="FL73" s="238"/>
      <c r="FM73" s="239">
        <v>136</v>
      </c>
      <c r="FN73" s="238"/>
      <c r="FO73" s="238"/>
      <c r="FP73" s="238"/>
      <c r="FQ73" s="238"/>
      <c r="FR73" s="238"/>
      <c r="FS73" s="238"/>
      <c r="FT73" s="238"/>
      <c r="FU73" s="238"/>
      <c r="FV73" s="238"/>
      <c r="FW73" s="238"/>
      <c r="FX73" s="238"/>
      <c r="FY73" s="238"/>
      <c r="FZ73" s="238"/>
      <c r="GA73" s="238"/>
      <c r="GB73" s="238"/>
      <c r="GC73" s="238"/>
      <c r="GD73" s="238"/>
      <c r="GE73" s="238"/>
      <c r="GF73" s="238"/>
      <c r="GG73" s="238"/>
      <c r="GH73" s="238"/>
      <c r="GI73" s="238"/>
      <c r="GJ73" s="238"/>
      <c r="GK73" s="238"/>
      <c r="GL73" s="238"/>
      <c r="GM73" s="238"/>
      <c r="GN73" s="238"/>
      <c r="GO73" s="238"/>
      <c r="GP73" s="238"/>
      <c r="GQ73" s="238"/>
      <c r="GR73" s="238"/>
      <c r="GS73" s="238"/>
    </row>
    <row r="74" spans="1:201" ht="11.1" customHeight="1" x14ac:dyDescent="0.2">
      <c r="A74" s="237" t="s">
        <v>393</v>
      </c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8"/>
      <c r="AG74" s="238"/>
      <c r="AH74" s="238"/>
      <c r="AI74" s="238"/>
      <c r="AJ74" s="238"/>
      <c r="AK74" s="238"/>
      <c r="AL74" s="238"/>
      <c r="AM74" s="238"/>
      <c r="AN74" s="238"/>
      <c r="AO74" s="238"/>
      <c r="AP74" s="238"/>
      <c r="AQ74" s="238"/>
      <c r="AR74" s="238"/>
      <c r="AS74" s="238"/>
      <c r="AT74" s="238"/>
      <c r="AU74" s="238"/>
      <c r="AV74" s="238"/>
      <c r="AW74" s="238"/>
      <c r="AX74" s="238"/>
      <c r="AY74" s="238"/>
      <c r="AZ74" s="238"/>
      <c r="BA74" s="238"/>
      <c r="BB74" s="238"/>
      <c r="BC74" s="238"/>
      <c r="BD74" s="238"/>
      <c r="BE74" s="238"/>
      <c r="BF74" s="238"/>
      <c r="BG74" s="238"/>
      <c r="BH74" s="238"/>
      <c r="BI74" s="238"/>
      <c r="BJ74" s="238"/>
      <c r="BK74" s="238"/>
      <c r="BL74" s="238"/>
      <c r="BM74" s="238"/>
      <c r="BN74" s="238"/>
      <c r="BO74" s="238"/>
      <c r="BP74" s="238"/>
      <c r="BQ74" s="238"/>
      <c r="BR74" s="238"/>
      <c r="BS74" s="238"/>
      <c r="BT74" s="238"/>
      <c r="BU74" s="238"/>
      <c r="BV74" s="238"/>
      <c r="BW74" s="238"/>
      <c r="BX74" s="238"/>
      <c r="BY74" s="238"/>
      <c r="BZ74" s="238"/>
      <c r="CA74" s="238"/>
      <c r="CB74" s="238"/>
      <c r="CC74" s="238"/>
      <c r="CD74" s="238"/>
      <c r="CE74" s="238"/>
      <c r="CF74" s="238"/>
      <c r="CG74" s="238"/>
      <c r="CH74" s="238"/>
      <c r="CI74" s="238"/>
      <c r="CJ74" s="238"/>
      <c r="CK74" s="238"/>
      <c r="CL74" s="238"/>
      <c r="CM74" s="238"/>
      <c r="CN74" s="238"/>
      <c r="CO74" s="238"/>
      <c r="CP74" s="238"/>
      <c r="CQ74" s="238"/>
      <c r="CR74" s="238"/>
      <c r="CS74" s="238"/>
      <c r="CT74" s="238"/>
      <c r="CU74" s="238"/>
      <c r="CV74" s="238"/>
      <c r="CW74" s="238"/>
      <c r="CX74" s="238"/>
      <c r="CY74" s="238"/>
      <c r="CZ74" s="238"/>
      <c r="DA74" s="238"/>
      <c r="DB74" s="238"/>
      <c r="DC74" s="238"/>
      <c r="DD74" s="238"/>
      <c r="DE74" s="238"/>
      <c r="DF74" s="238"/>
      <c r="DG74" s="238"/>
      <c r="DH74" s="238"/>
      <c r="DI74" s="238"/>
      <c r="DJ74" s="238"/>
      <c r="DK74" s="238"/>
      <c r="DL74" s="238"/>
      <c r="DM74" s="238"/>
      <c r="DN74" s="238"/>
      <c r="DO74" s="238"/>
      <c r="DP74" s="238"/>
      <c r="DQ74" s="238"/>
      <c r="DR74" s="238"/>
      <c r="DS74" s="238"/>
      <c r="DT74" s="238"/>
      <c r="DU74" s="238"/>
      <c r="DV74" s="238"/>
      <c r="DW74" s="238"/>
      <c r="DX74" s="238"/>
      <c r="DY74" s="238"/>
      <c r="DZ74" s="238"/>
      <c r="EA74" s="238"/>
      <c r="EB74" s="238"/>
      <c r="EC74" s="238"/>
      <c r="ED74" s="238"/>
      <c r="EE74" s="238"/>
      <c r="EF74" s="238"/>
      <c r="EG74" s="238"/>
      <c r="EH74" s="238"/>
      <c r="EI74" s="238"/>
      <c r="EJ74" s="238"/>
      <c r="EK74" s="238"/>
      <c r="EL74" s="238"/>
      <c r="EM74" s="238"/>
      <c r="EN74" s="238"/>
      <c r="EO74" s="238"/>
      <c r="EP74" s="238"/>
      <c r="EQ74" s="238"/>
      <c r="ER74" s="238"/>
      <c r="ES74" s="238"/>
      <c r="ET74" s="238"/>
      <c r="EU74" s="238"/>
      <c r="EV74" s="238"/>
      <c r="EW74" s="238"/>
      <c r="EX74" s="238"/>
      <c r="EY74" s="238"/>
      <c r="EZ74" s="238"/>
      <c r="FA74" s="238"/>
      <c r="FB74" s="238"/>
      <c r="FC74" s="238"/>
      <c r="FD74" s="238"/>
      <c r="FE74" s="238"/>
      <c r="FF74" s="238"/>
      <c r="FG74" s="238"/>
      <c r="FH74" s="238"/>
      <c r="FI74" s="238"/>
      <c r="FJ74" s="238"/>
      <c r="FK74" s="238"/>
      <c r="FL74" s="238"/>
      <c r="FM74" s="238"/>
      <c r="FN74" s="238"/>
      <c r="FO74" s="238"/>
      <c r="FP74" s="238"/>
      <c r="FQ74" s="238"/>
      <c r="FR74" s="238"/>
      <c r="FS74" s="238"/>
      <c r="FT74" s="238"/>
      <c r="FU74" s="238"/>
      <c r="FV74" s="238"/>
      <c r="FW74" s="238"/>
      <c r="FX74" s="238"/>
      <c r="FY74" s="238"/>
      <c r="FZ74" s="238"/>
      <c r="GA74" s="238"/>
      <c r="GB74" s="238"/>
      <c r="GC74" s="238"/>
      <c r="GD74" s="238"/>
      <c r="GE74" s="238"/>
      <c r="GF74" s="238"/>
      <c r="GG74" s="238"/>
      <c r="GH74" s="238"/>
      <c r="GI74" s="238"/>
      <c r="GJ74" s="238"/>
      <c r="GK74" s="238"/>
      <c r="GL74" s="238"/>
      <c r="GM74" s="238"/>
      <c r="GN74" s="238"/>
      <c r="GO74" s="238"/>
      <c r="GP74" s="238"/>
      <c r="GQ74" s="238"/>
      <c r="GR74" s="238"/>
      <c r="GS74" s="238"/>
    </row>
    <row r="75" spans="1:201" ht="11.1" customHeight="1" x14ac:dyDescent="0.2">
      <c r="A75" s="237" t="s">
        <v>215</v>
      </c>
      <c r="B75" s="238"/>
      <c r="C75" s="238"/>
      <c r="D75" s="238"/>
      <c r="E75" s="238"/>
      <c r="F75" s="239">
        <v>19</v>
      </c>
      <c r="G75" s="238"/>
      <c r="H75" s="238"/>
      <c r="I75" s="238"/>
      <c r="J75" s="238"/>
      <c r="K75" s="238"/>
      <c r="L75" s="238"/>
      <c r="M75" s="238"/>
      <c r="N75" s="239">
        <v>53</v>
      </c>
      <c r="O75" s="238"/>
      <c r="P75" s="238"/>
      <c r="Q75" s="238"/>
      <c r="R75" s="238"/>
      <c r="S75" s="238"/>
      <c r="T75" s="239">
        <v>9</v>
      </c>
      <c r="U75" s="239">
        <v>2</v>
      </c>
      <c r="V75" s="238"/>
      <c r="W75" s="238"/>
      <c r="X75" s="238"/>
      <c r="Y75" s="239">
        <v>492</v>
      </c>
      <c r="Z75" s="238"/>
      <c r="AA75" s="238"/>
      <c r="AB75" s="238"/>
      <c r="AC75" s="239">
        <v>135</v>
      </c>
      <c r="AD75" s="238"/>
      <c r="AE75" s="239">
        <v>366</v>
      </c>
      <c r="AF75" s="238"/>
      <c r="AG75" s="239">
        <v>12</v>
      </c>
      <c r="AH75" s="238"/>
      <c r="AI75" s="239">
        <v>114</v>
      </c>
      <c r="AJ75" s="238"/>
      <c r="AK75" s="238"/>
      <c r="AL75" s="238"/>
      <c r="AM75" s="239">
        <v>44</v>
      </c>
      <c r="AN75" s="238"/>
      <c r="AO75" s="238"/>
      <c r="AP75" s="238"/>
      <c r="AQ75" s="239">
        <v>125</v>
      </c>
      <c r="AR75" s="238"/>
      <c r="AS75" s="238"/>
      <c r="AT75" s="238"/>
      <c r="AU75" s="238"/>
      <c r="AV75" s="238"/>
      <c r="AW75" s="238"/>
      <c r="AX75" s="238"/>
      <c r="AY75" s="239">
        <v>112</v>
      </c>
      <c r="AZ75" s="238"/>
      <c r="BA75" s="239">
        <v>6</v>
      </c>
      <c r="BB75" s="238"/>
      <c r="BC75" s="239">
        <v>25</v>
      </c>
      <c r="BD75" s="238"/>
      <c r="BE75" s="239">
        <v>81</v>
      </c>
      <c r="BF75" s="238"/>
      <c r="BG75" s="239">
        <v>56</v>
      </c>
      <c r="BH75" s="238"/>
      <c r="BI75" s="238"/>
      <c r="BJ75" s="238"/>
      <c r="BK75" s="238"/>
      <c r="BL75" s="238"/>
      <c r="BM75" s="239">
        <v>3</v>
      </c>
      <c r="BN75" s="238"/>
      <c r="BO75" s="238"/>
      <c r="BP75" s="238"/>
      <c r="BQ75" s="239">
        <v>65</v>
      </c>
      <c r="BR75" s="238"/>
      <c r="BS75" s="239">
        <v>109</v>
      </c>
      <c r="BT75" s="238"/>
      <c r="BU75" s="239">
        <v>14</v>
      </c>
      <c r="BV75" s="238"/>
      <c r="BW75" s="238"/>
      <c r="BX75" s="238"/>
      <c r="BY75" s="238"/>
      <c r="BZ75" s="238"/>
      <c r="CA75" s="238"/>
      <c r="CB75" s="238"/>
      <c r="CC75" s="239">
        <v>1</v>
      </c>
      <c r="CD75" s="238"/>
      <c r="CE75" s="239">
        <v>126</v>
      </c>
      <c r="CF75" s="238"/>
      <c r="CG75" s="239">
        <v>44</v>
      </c>
      <c r="CH75" s="238"/>
      <c r="CI75" s="239">
        <v>35</v>
      </c>
      <c r="CJ75" s="238"/>
      <c r="CK75" s="239">
        <v>21</v>
      </c>
      <c r="CL75" s="238"/>
      <c r="CM75" s="239">
        <v>72</v>
      </c>
      <c r="CN75" s="238"/>
      <c r="CO75" s="239">
        <v>136</v>
      </c>
      <c r="CP75" s="238"/>
      <c r="CQ75" s="239">
        <v>81</v>
      </c>
      <c r="CR75" s="238"/>
      <c r="CS75" s="239">
        <v>44</v>
      </c>
      <c r="CT75" s="238"/>
      <c r="CU75" s="239">
        <v>99</v>
      </c>
      <c r="CV75" s="238"/>
      <c r="CW75" s="239">
        <v>57</v>
      </c>
      <c r="CX75" s="238"/>
      <c r="CY75" s="239">
        <v>16</v>
      </c>
      <c r="CZ75" s="238"/>
      <c r="DA75" s="239">
        <v>168</v>
      </c>
      <c r="DB75" s="238"/>
      <c r="DC75" s="239">
        <v>67</v>
      </c>
      <c r="DD75" s="238"/>
      <c r="DE75" s="239">
        <v>12</v>
      </c>
      <c r="DF75" s="238"/>
      <c r="DG75" s="239">
        <v>45</v>
      </c>
      <c r="DH75" s="238"/>
      <c r="DI75" s="239">
        <v>15</v>
      </c>
      <c r="DJ75" s="238"/>
      <c r="DK75" s="239">
        <v>191</v>
      </c>
      <c r="DL75" s="238"/>
      <c r="DM75" s="239">
        <v>143</v>
      </c>
      <c r="DN75" s="238"/>
      <c r="DO75" s="239">
        <v>16</v>
      </c>
      <c r="DP75" s="238"/>
      <c r="DQ75" s="239">
        <v>148</v>
      </c>
      <c r="DR75" s="238"/>
      <c r="DS75" s="239">
        <v>17</v>
      </c>
      <c r="DT75" s="238"/>
      <c r="DU75" s="239">
        <v>22</v>
      </c>
      <c r="DV75" s="238"/>
      <c r="DW75" s="239">
        <v>149</v>
      </c>
      <c r="DX75" s="238"/>
      <c r="DY75" s="239">
        <v>40</v>
      </c>
      <c r="DZ75" s="238"/>
      <c r="EA75" s="239">
        <v>7</v>
      </c>
      <c r="EB75" s="238"/>
      <c r="EC75" s="239">
        <v>3</v>
      </c>
      <c r="ED75" s="238"/>
      <c r="EE75" s="239">
        <v>129</v>
      </c>
      <c r="EF75" s="238"/>
      <c r="EG75" s="239">
        <v>30</v>
      </c>
      <c r="EH75" s="238"/>
      <c r="EI75" s="239">
        <v>99</v>
      </c>
      <c r="EJ75" s="238"/>
      <c r="EK75" s="239">
        <v>55</v>
      </c>
      <c r="EL75" s="238"/>
      <c r="EM75" s="239">
        <v>11</v>
      </c>
      <c r="EN75" s="238"/>
      <c r="EO75" s="239">
        <v>61</v>
      </c>
      <c r="EP75" s="238"/>
      <c r="EQ75" s="239">
        <v>6</v>
      </c>
      <c r="ER75" s="238"/>
      <c r="ES75" s="238"/>
      <c r="ET75" s="238"/>
      <c r="EU75" s="239">
        <v>84</v>
      </c>
      <c r="EV75" s="238"/>
      <c r="EW75" s="239">
        <v>6</v>
      </c>
      <c r="EX75" s="238"/>
      <c r="EY75" s="239">
        <v>3</v>
      </c>
      <c r="EZ75" s="238"/>
      <c r="FA75" s="239">
        <v>6</v>
      </c>
      <c r="FB75" s="238"/>
      <c r="FC75" s="238"/>
      <c r="FD75" s="238"/>
      <c r="FE75" s="238"/>
      <c r="FF75" s="238"/>
      <c r="FG75" s="238"/>
      <c r="FH75" s="238"/>
      <c r="FI75" s="238"/>
      <c r="FJ75" s="238"/>
      <c r="FK75" s="238"/>
      <c r="FL75" s="238"/>
      <c r="FM75" s="238"/>
      <c r="FN75" s="238"/>
      <c r="FO75" s="238"/>
      <c r="FP75" s="238"/>
      <c r="FQ75" s="238"/>
      <c r="FR75" s="238"/>
      <c r="FS75" s="238"/>
      <c r="FT75" s="238"/>
      <c r="FU75" s="238"/>
      <c r="FV75" s="238"/>
      <c r="FW75" s="238"/>
      <c r="FX75" s="238"/>
      <c r="FY75" s="238"/>
      <c r="FZ75" s="238"/>
      <c r="GA75" s="238"/>
      <c r="GB75" s="238"/>
      <c r="GC75" s="238"/>
      <c r="GD75" s="238"/>
      <c r="GE75" s="238"/>
      <c r="GF75" s="238"/>
      <c r="GG75" s="238"/>
      <c r="GH75" s="238"/>
      <c r="GI75" s="238"/>
      <c r="GJ75" s="238"/>
      <c r="GK75" s="238"/>
      <c r="GL75" s="238"/>
      <c r="GM75" s="238"/>
      <c r="GN75" s="238"/>
      <c r="GO75" s="238"/>
      <c r="GP75" s="238"/>
      <c r="GQ75" s="238"/>
      <c r="GR75" s="238"/>
      <c r="GS75" s="238"/>
    </row>
    <row r="76" spans="1:201" ht="11.1" customHeight="1" x14ac:dyDescent="0.2">
      <c r="A76" s="237" t="s">
        <v>206</v>
      </c>
      <c r="B76" s="238"/>
      <c r="C76" s="238"/>
      <c r="D76" s="238"/>
      <c r="E76" s="238"/>
      <c r="F76" s="239">
        <v>4</v>
      </c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9">
        <v>20</v>
      </c>
      <c r="Z76" s="238"/>
      <c r="AA76" s="238"/>
      <c r="AB76" s="238"/>
      <c r="AC76" s="238"/>
      <c r="AD76" s="238"/>
      <c r="AE76" s="238"/>
      <c r="AF76" s="238"/>
      <c r="AG76" s="239">
        <v>6</v>
      </c>
      <c r="AH76" s="238"/>
      <c r="AI76" s="238"/>
      <c r="AJ76" s="238"/>
      <c r="AK76" s="238"/>
      <c r="AL76" s="238"/>
      <c r="AM76" s="239">
        <v>13</v>
      </c>
      <c r="AN76" s="238"/>
      <c r="AO76" s="238"/>
      <c r="AP76" s="238"/>
      <c r="AQ76" s="239">
        <v>18</v>
      </c>
      <c r="AR76" s="238"/>
      <c r="AS76" s="238"/>
      <c r="AT76" s="238"/>
      <c r="AU76" s="238"/>
      <c r="AV76" s="238"/>
      <c r="AW76" s="238"/>
      <c r="AX76" s="238"/>
      <c r="AY76" s="239">
        <v>34</v>
      </c>
      <c r="AZ76" s="238"/>
      <c r="BA76" s="239">
        <v>3</v>
      </c>
      <c r="BB76" s="238"/>
      <c r="BC76" s="238"/>
      <c r="BD76" s="238"/>
      <c r="BE76" s="239">
        <v>133</v>
      </c>
      <c r="BF76" s="238"/>
      <c r="BG76" s="239">
        <v>12</v>
      </c>
      <c r="BH76" s="238"/>
      <c r="BI76" s="238"/>
      <c r="BJ76" s="238"/>
      <c r="BK76" s="238"/>
      <c r="BL76" s="238"/>
      <c r="BM76" s="239">
        <v>9</v>
      </c>
      <c r="BN76" s="238"/>
      <c r="BO76" s="238"/>
      <c r="BP76" s="238"/>
      <c r="BQ76" s="238"/>
      <c r="BR76" s="238"/>
      <c r="BS76" s="239">
        <v>23</v>
      </c>
      <c r="BT76" s="238"/>
      <c r="BU76" s="238"/>
      <c r="BV76" s="238"/>
      <c r="BW76" s="238"/>
      <c r="BX76" s="238"/>
      <c r="BY76" s="238"/>
      <c r="BZ76" s="238"/>
      <c r="CA76" s="238"/>
      <c r="CB76" s="238"/>
      <c r="CC76" s="239">
        <v>2</v>
      </c>
      <c r="CD76" s="238"/>
      <c r="CE76" s="238"/>
      <c r="CF76" s="238"/>
      <c r="CG76" s="238"/>
      <c r="CH76" s="238"/>
      <c r="CI76" s="238"/>
      <c r="CJ76" s="238"/>
      <c r="CK76" s="238"/>
      <c r="CL76" s="238"/>
      <c r="CM76" s="238"/>
      <c r="CN76" s="238"/>
      <c r="CO76" s="239">
        <v>9</v>
      </c>
      <c r="CP76" s="238"/>
      <c r="CQ76" s="239">
        <v>42</v>
      </c>
      <c r="CR76" s="238"/>
      <c r="CS76" s="239">
        <v>3</v>
      </c>
      <c r="CT76" s="238"/>
      <c r="CU76" s="239">
        <v>6</v>
      </c>
      <c r="CV76" s="238"/>
      <c r="CW76" s="238"/>
      <c r="CX76" s="238"/>
      <c r="CY76" s="238"/>
      <c r="CZ76" s="238"/>
      <c r="DA76" s="239">
        <v>16</v>
      </c>
      <c r="DB76" s="238"/>
      <c r="DC76" s="238"/>
      <c r="DD76" s="238"/>
      <c r="DE76" s="238"/>
      <c r="DF76" s="238"/>
      <c r="DG76" s="238"/>
      <c r="DH76" s="238"/>
      <c r="DI76" s="239">
        <v>31</v>
      </c>
      <c r="DJ76" s="238"/>
      <c r="DK76" s="239">
        <v>3</v>
      </c>
      <c r="DL76" s="238"/>
      <c r="DM76" s="238"/>
      <c r="DN76" s="238"/>
      <c r="DO76" s="239">
        <v>4</v>
      </c>
      <c r="DP76" s="238"/>
      <c r="DQ76" s="238"/>
      <c r="DR76" s="238"/>
      <c r="DS76" s="238"/>
      <c r="DT76" s="238"/>
      <c r="DU76" s="239">
        <v>11</v>
      </c>
      <c r="DV76" s="238"/>
      <c r="DW76" s="239">
        <v>3</v>
      </c>
      <c r="DX76" s="238"/>
      <c r="DY76" s="238"/>
      <c r="DZ76" s="238"/>
      <c r="EA76" s="239">
        <v>7</v>
      </c>
      <c r="EB76" s="238"/>
      <c r="EC76" s="238"/>
      <c r="ED76" s="238"/>
      <c r="EE76" s="238"/>
      <c r="EF76" s="238"/>
      <c r="EG76" s="239">
        <v>3</v>
      </c>
      <c r="EH76" s="238"/>
      <c r="EI76" s="239">
        <v>3</v>
      </c>
      <c r="EJ76" s="238"/>
      <c r="EK76" s="239">
        <v>3</v>
      </c>
      <c r="EL76" s="238"/>
      <c r="EM76" s="238"/>
      <c r="EN76" s="238"/>
      <c r="EO76" s="238"/>
      <c r="EP76" s="238"/>
      <c r="EQ76" s="239">
        <v>18</v>
      </c>
      <c r="ER76" s="238"/>
      <c r="ES76" s="238"/>
      <c r="ET76" s="238"/>
      <c r="EU76" s="238"/>
      <c r="EV76" s="238"/>
      <c r="EW76" s="238"/>
      <c r="EX76" s="238"/>
      <c r="EY76" s="238"/>
      <c r="EZ76" s="238"/>
      <c r="FA76" s="239">
        <v>13</v>
      </c>
      <c r="FB76" s="238"/>
      <c r="FC76" s="238"/>
      <c r="FD76" s="238"/>
      <c r="FE76" s="238"/>
      <c r="FF76" s="238"/>
      <c r="FG76" s="238"/>
      <c r="FH76" s="238"/>
      <c r="FI76" s="238"/>
      <c r="FJ76" s="238"/>
      <c r="FK76" s="238"/>
      <c r="FL76" s="238"/>
      <c r="FM76" s="238"/>
      <c r="FN76" s="238"/>
      <c r="FO76" s="238"/>
      <c r="FP76" s="238"/>
      <c r="FQ76" s="238"/>
      <c r="FR76" s="238"/>
      <c r="FS76" s="238"/>
      <c r="FT76" s="238"/>
      <c r="FU76" s="238"/>
      <c r="FV76" s="238"/>
      <c r="FW76" s="238"/>
      <c r="FX76" s="238"/>
      <c r="FY76" s="238"/>
      <c r="FZ76" s="238"/>
      <c r="GA76" s="238"/>
      <c r="GB76" s="238"/>
      <c r="GC76" s="238"/>
      <c r="GD76" s="238"/>
      <c r="GE76" s="238"/>
      <c r="GF76" s="238"/>
      <c r="GG76" s="238"/>
      <c r="GH76" s="238"/>
      <c r="GI76" s="238"/>
      <c r="GJ76" s="238"/>
      <c r="GK76" s="238"/>
      <c r="GL76" s="238"/>
      <c r="GM76" s="238"/>
      <c r="GN76" s="238"/>
      <c r="GO76" s="238"/>
      <c r="GP76" s="238"/>
      <c r="GQ76" s="238"/>
      <c r="GR76" s="238"/>
      <c r="GS76" s="238"/>
    </row>
    <row r="77" spans="1:201" ht="11.1" customHeight="1" x14ac:dyDescent="0.2">
      <c r="A77" s="237" t="s">
        <v>394</v>
      </c>
      <c r="B77" s="238"/>
      <c r="C77" s="238"/>
      <c r="D77" s="238"/>
      <c r="E77" s="238"/>
      <c r="F77" s="239">
        <v>31</v>
      </c>
      <c r="G77" s="238"/>
      <c r="H77" s="238"/>
      <c r="I77" s="238"/>
      <c r="J77" s="238"/>
      <c r="K77" s="238"/>
      <c r="L77" s="238"/>
      <c r="M77" s="238"/>
      <c r="N77" s="239">
        <v>26</v>
      </c>
      <c r="O77" s="238"/>
      <c r="P77" s="238"/>
      <c r="Q77" s="238"/>
      <c r="R77" s="238"/>
      <c r="S77" s="238"/>
      <c r="T77" s="238"/>
      <c r="U77" s="238"/>
      <c r="V77" s="238"/>
      <c r="W77" s="238"/>
      <c r="X77" s="238"/>
      <c r="Y77" s="239">
        <v>7</v>
      </c>
      <c r="Z77" s="238"/>
      <c r="AA77" s="238"/>
      <c r="AB77" s="238"/>
      <c r="AC77" s="238"/>
      <c r="AD77" s="238"/>
      <c r="AE77" s="238"/>
      <c r="AF77" s="238"/>
      <c r="AG77" s="238"/>
      <c r="AH77" s="238"/>
      <c r="AI77" s="239">
        <v>15</v>
      </c>
      <c r="AJ77" s="238"/>
      <c r="AK77" s="238"/>
      <c r="AL77" s="238"/>
      <c r="AM77" s="238"/>
      <c r="AN77" s="238"/>
      <c r="AO77" s="238"/>
      <c r="AP77" s="238"/>
      <c r="AQ77" s="238"/>
      <c r="AR77" s="238"/>
      <c r="AS77" s="238"/>
      <c r="AT77" s="238"/>
      <c r="AU77" s="238"/>
      <c r="AV77" s="238"/>
      <c r="AW77" s="238"/>
      <c r="AX77" s="238"/>
      <c r="AY77" s="238"/>
      <c r="AZ77" s="238"/>
      <c r="BA77" s="238"/>
      <c r="BB77" s="238"/>
      <c r="BC77" s="238"/>
      <c r="BD77" s="238"/>
      <c r="BE77" s="238"/>
      <c r="BF77" s="238"/>
      <c r="BG77" s="238"/>
      <c r="BH77" s="238"/>
      <c r="BI77" s="238"/>
      <c r="BJ77" s="238"/>
      <c r="BK77" s="238"/>
      <c r="BL77" s="238"/>
      <c r="BM77" s="238"/>
      <c r="BN77" s="238"/>
      <c r="BO77" s="238"/>
      <c r="BP77" s="238"/>
      <c r="BQ77" s="238"/>
      <c r="BR77" s="239"/>
      <c r="BS77" s="239">
        <v>29</v>
      </c>
      <c r="BT77" s="238"/>
      <c r="BU77" s="238"/>
      <c r="BV77" s="238"/>
      <c r="BW77" s="238"/>
      <c r="BX77" s="238"/>
      <c r="BY77" s="238"/>
      <c r="BZ77" s="238"/>
      <c r="CA77" s="238"/>
      <c r="CB77" s="238"/>
      <c r="CC77" s="238"/>
      <c r="CD77" s="238"/>
      <c r="CE77" s="239">
        <v>3</v>
      </c>
      <c r="CF77" s="238"/>
      <c r="CG77" s="238"/>
      <c r="CH77" s="238"/>
      <c r="CI77" s="238"/>
      <c r="CJ77" s="238"/>
      <c r="CK77" s="238"/>
      <c r="CL77" s="238"/>
      <c r="CM77" s="238"/>
      <c r="CN77" s="238"/>
      <c r="CO77" s="238"/>
      <c r="CP77" s="238"/>
      <c r="CQ77" s="239">
        <v>8</v>
      </c>
      <c r="CR77" s="238"/>
      <c r="CS77" s="238"/>
      <c r="CT77" s="238"/>
      <c r="CU77" s="239">
        <v>3</v>
      </c>
      <c r="CV77" s="238"/>
      <c r="CW77" s="239">
        <v>31</v>
      </c>
      <c r="CX77" s="238"/>
      <c r="CY77" s="238"/>
      <c r="CZ77" s="238"/>
      <c r="DA77" s="239">
        <v>5</v>
      </c>
      <c r="DB77" s="238"/>
      <c r="DC77" s="239">
        <v>3</v>
      </c>
      <c r="DD77" s="238"/>
      <c r="DE77" s="238"/>
      <c r="DF77" s="238"/>
      <c r="DG77" s="238"/>
      <c r="DH77" s="238"/>
      <c r="DI77" s="238"/>
      <c r="DJ77" s="238"/>
      <c r="DK77" s="238"/>
      <c r="DL77" s="238"/>
      <c r="DM77" s="239">
        <v>3</v>
      </c>
      <c r="DN77" s="238"/>
      <c r="DO77" s="238"/>
      <c r="DP77" s="238"/>
      <c r="DQ77" s="238"/>
      <c r="DR77" s="238"/>
      <c r="DS77" s="238"/>
      <c r="DT77" s="238"/>
      <c r="DU77" s="238"/>
      <c r="DV77" s="238"/>
      <c r="DW77" s="239">
        <v>3</v>
      </c>
      <c r="DX77" s="238"/>
      <c r="DY77" s="238"/>
      <c r="DZ77" s="238"/>
      <c r="EA77" s="238"/>
      <c r="EB77" s="238"/>
      <c r="EC77" s="238"/>
      <c r="ED77" s="238"/>
      <c r="EE77" s="238"/>
      <c r="EF77" s="238"/>
      <c r="EG77" s="238"/>
      <c r="EH77" s="238"/>
      <c r="EI77" s="239">
        <v>3</v>
      </c>
      <c r="EJ77" s="238"/>
      <c r="EK77" s="238"/>
      <c r="EL77" s="238"/>
      <c r="EM77" s="238"/>
      <c r="EN77" s="238"/>
      <c r="EO77" s="238"/>
      <c r="EP77" s="238"/>
      <c r="EQ77" s="239">
        <v>3</v>
      </c>
      <c r="ER77" s="238"/>
      <c r="ES77" s="238"/>
      <c r="ET77" s="238"/>
      <c r="EU77" s="239">
        <v>11</v>
      </c>
      <c r="EV77" s="238"/>
      <c r="EW77" s="238"/>
      <c r="EX77" s="238"/>
      <c r="EY77" s="238"/>
      <c r="EZ77" s="238"/>
      <c r="FA77" s="238"/>
      <c r="FB77" s="238"/>
      <c r="FC77" s="238"/>
      <c r="FD77" s="238"/>
      <c r="FE77" s="238"/>
      <c r="FF77" s="238"/>
      <c r="FG77" s="238"/>
      <c r="FH77" s="238"/>
      <c r="FI77" s="238"/>
      <c r="FJ77" s="238"/>
      <c r="FK77" s="238"/>
      <c r="FL77" s="238"/>
      <c r="FM77" s="238"/>
      <c r="FN77" s="238"/>
      <c r="FO77" s="238"/>
      <c r="FP77" s="238"/>
      <c r="FQ77" s="238"/>
      <c r="FR77" s="238"/>
      <c r="FS77" s="238"/>
      <c r="FT77" s="238"/>
      <c r="FU77" s="238"/>
      <c r="FV77" s="238"/>
      <c r="FW77" s="238"/>
      <c r="FX77" s="238"/>
      <c r="FY77" s="238"/>
      <c r="FZ77" s="238"/>
      <c r="GA77" s="238"/>
      <c r="GB77" s="238"/>
      <c r="GC77" s="238"/>
      <c r="GD77" s="238"/>
      <c r="GE77" s="238"/>
      <c r="GF77" s="238"/>
      <c r="GG77" s="238"/>
      <c r="GH77" s="238"/>
      <c r="GI77" s="238"/>
      <c r="GJ77" s="238"/>
      <c r="GK77" s="238"/>
      <c r="GL77" s="238"/>
      <c r="GM77" s="238"/>
      <c r="GN77" s="238"/>
      <c r="GO77" s="238"/>
      <c r="GP77" s="238"/>
      <c r="GQ77" s="238"/>
      <c r="GR77" s="238"/>
      <c r="GS77" s="238"/>
    </row>
    <row r="78" spans="1:201" ht="11.1" customHeight="1" x14ac:dyDescent="0.2">
      <c r="A78" s="237" t="s">
        <v>395</v>
      </c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  <c r="M78" s="238"/>
      <c r="N78" s="239">
        <v>3</v>
      </c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9">
        <v>63</v>
      </c>
      <c r="AJ78" s="238"/>
      <c r="AK78" s="238"/>
      <c r="AL78" s="238"/>
      <c r="AM78" s="239">
        <v>4</v>
      </c>
      <c r="AN78" s="238"/>
      <c r="AO78" s="238"/>
      <c r="AP78" s="238"/>
      <c r="AQ78" s="238"/>
      <c r="AR78" s="238"/>
      <c r="AS78" s="238"/>
      <c r="AT78" s="238"/>
      <c r="AU78" s="238"/>
      <c r="AV78" s="238"/>
      <c r="AW78" s="238"/>
      <c r="AX78" s="238"/>
      <c r="AY78" s="238"/>
      <c r="AZ78" s="238"/>
      <c r="BA78" s="238"/>
      <c r="BB78" s="238"/>
      <c r="BC78" s="238"/>
      <c r="BD78" s="238"/>
      <c r="BE78" s="238"/>
      <c r="BF78" s="238"/>
      <c r="BG78" s="238"/>
      <c r="BH78" s="238"/>
      <c r="BI78" s="238"/>
      <c r="BJ78" s="238"/>
      <c r="BK78" s="238"/>
      <c r="BL78" s="238"/>
      <c r="BM78" s="238"/>
      <c r="BN78" s="238"/>
      <c r="BO78" s="238"/>
      <c r="BP78" s="238"/>
      <c r="BQ78" s="238"/>
      <c r="BR78" s="238"/>
      <c r="BS78" s="239">
        <v>3</v>
      </c>
      <c r="BT78" s="238"/>
      <c r="BU78" s="238"/>
      <c r="BV78" s="238"/>
      <c r="BW78" s="238"/>
      <c r="BX78" s="238"/>
      <c r="BY78" s="238"/>
      <c r="BZ78" s="238"/>
      <c r="CA78" s="238"/>
      <c r="CB78" s="238"/>
      <c r="CC78" s="238"/>
      <c r="CD78" s="238"/>
      <c r="CE78" s="238"/>
      <c r="CF78" s="238"/>
      <c r="CG78" s="238"/>
      <c r="CH78" s="238"/>
      <c r="CI78" s="238"/>
      <c r="CJ78" s="238"/>
      <c r="CK78" s="238"/>
      <c r="CL78" s="238"/>
      <c r="CM78" s="238"/>
      <c r="CN78" s="238"/>
      <c r="CO78" s="238"/>
      <c r="CP78" s="238"/>
      <c r="CQ78" s="238"/>
      <c r="CR78" s="238"/>
      <c r="CS78" s="238"/>
      <c r="CT78" s="238"/>
      <c r="CU78" s="238"/>
      <c r="CV78" s="238"/>
      <c r="CW78" s="238"/>
      <c r="CX78" s="238"/>
      <c r="CY78" s="238"/>
      <c r="CZ78" s="238"/>
      <c r="DA78" s="238"/>
      <c r="DB78" s="238"/>
      <c r="DC78" s="238"/>
      <c r="DD78" s="238"/>
      <c r="DE78" s="238"/>
      <c r="DF78" s="238"/>
      <c r="DG78" s="238"/>
      <c r="DH78" s="238"/>
      <c r="DI78" s="238"/>
      <c r="DJ78" s="238"/>
      <c r="DK78" s="238"/>
      <c r="DL78" s="238"/>
      <c r="DM78" s="238"/>
      <c r="DN78" s="238"/>
      <c r="DO78" s="238"/>
      <c r="DP78" s="238"/>
      <c r="DQ78" s="238"/>
      <c r="DR78" s="238"/>
      <c r="DS78" s="239">
        <v>3</v>
      </c>
      <c r="DT78" s="238"/>
      <c r="DU78" s="238"/>
      <c r="DV78" s="238"/>
      <c r="DW78" s="239">
        <v>6</v>
      </c>
      <c r="DX78" s="238"/>
      <c r="DY78" s="238"/>
      <c r="DZ78" s="238"/>
      <c r="EA78" s="238"/>
      <c r="EB78" s="238"/>
      <c r="EC78" s="238"/>
      <c r="ED78" s="238"/>
      <c r="EE78" s="238"/>
      <c r="EF78" s="238"/>
      <c r="EG78" s="238"/>
      <c r="EH78" s="238"/>
      <c r="EI78" s="238"/>
      <c r="EJ78" s="238"/>
      <c r="EK78" s="238"/>
      <c r="EL78" s="238"/>
      <c r="EM78" s="238"/>
      <c r="EN78" s="238"/>
      <c r="EO78" s="238"/>
      <c r="EP78" s="238"/>
      <c r="EQ78" s="238"/>
      <c r="ER78" s="238"/>
      <c r="ES78" s="238"/>
      <c r="ET78" s="238"/>
      <c r="EU78" s="238"/>
      <c r="EV78" s="238"/>
      <c r="EW78" s="238"/>
      <c r="EX78" s="238"/>
      <c r="EY78" s="238"/>
      <c r="EZ78" s="238"/>
      <c r="FA78" s="238"/>
      <c r="FB78" s="238"/>
      <c r="FC78" s="238"/>
      <c r="FD78" s="238"/>
      <c r="FE78" s="238"/>
      <c r="FF78" s="238"/>
      <c r="FG78" s="238"/>
      <c r="FH78" s="238"/>
      <c r="FI78" s="238"/>
      <c r="FJ78" s="238"/>
      <c r="FK78" s="238"/>
      <c r="FL78" s="238"/>
      <c r="FM78" s="238"/>
      <c r="FN78" s="238"/>
      <c r="FO78" s="238"/>
      <c r="FP78" s="238"/>
      <c r="FQ78" s="238"/>
      <c r="FR78" s="238"/>
      <c r="FS78" s="238"/>
      <c r="FT78" s="238"/>
      <c r="FU78" s="238"/>
      <c r="FV78" s="238"/>
      <c r="FW78" s="238"/>
      <c r="FX78" s="238"/>
      <c r="FY78" s="238"/>
      <c r="FZ78" s="238"/>
      <c r="GA78" s="238"/>
      <c r="GB78" s="238"/>
      <c r="GC78" s="238"/>
      <c r="GD78" s="238"/>
      <c r="GE78" s="238"/>
      <c r="GF78" s="238"/>
      <c r="GG78" s="238"/>
      <c r="GH78" s="238"/>
      <c r="GI78" s="238"/>
      <c r="GJ78" s="238"/>
      <c r="GK78" s="238"/>
      <c r="GL78" s="238"/>
      <c r="GM78" s="238"/>
      <c r="GN78" s="238"/>
      <c r="GO78" s="238"/>
      <c r="GP78" s="238"/>
      <c r="GQ78" s="238"/>
      <c r="GR78" s="238"/>
      <c r="GS78" s="238"/>
    </row>
    <row r="79" spans="1:201" ht="11.1" customHeight="1" x14ac:dyDescent="0.2">
      <c r="A79" s="237" t="s">
        <v>396</v>
      </c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8"/>
      <c r="U79" s="238"/>
      <c r="V79" s="238"/>
      <c r="W79" s="238"/>
      <c r="X79" s="238"/>
      <c r="Y79" s="239">
        <v>3</v>
      </c>
      <c r="Z79" s="238"/>
      <c r="AA79" s="238"/>
      <c r="AB79" s="238"/>
      <c r="AC79" s="238"/>
      <c r="AD79" s="238"/>
      <c r="AE79" s="238"/>
      <c r="AF79" s="238"/>
      <c r="AG79" s="238"/>
      <c r="AH79" s="238"/>
      <c r="AI79" s="238"/>
      <c r="AJ79" s="238"/>
      <c r="AK79" s="238"/>
      <c r="AL79" s="238"/>
      <c r="AM79" s="238"/>
      <c r="AN79" s="238"/>
      <c r="AO79" s="238"/>
      <c r="AP79" s="238"/>
      <c r="AQ79" s="238"/>
      <c r="AR79" s="238"/>
      <c r="AS79" s="238"/>
      <c r="AT79" s="238"/>
      <c r="AU79" s="238"/>
      <c r="AV79" s="238"/>
      <c r="AW79" s="238"/>
      <c r="AX79" s="238"/>
      <c r="AY79" s="238"/>
      <c r="AZ79" s="238"/>
      <c r="BA79" s="238"/>
      <c r="BB79" s="238"/>
      <c r="BC79" s="238"/>
      <c r="BD79" s="238"/>
      <c r="BE79" s="238"/>
      <c r="BF79" s="238"/>
      <c r="BG79" s="238"/>
      <c r="BH79" s="238"/>
      <c r="BI79" s="238"/>
      <c r="BJ79" s="238"/>
      <c r="BK79" s="238"/>
      <c r="BL79" s="238"/>
      <c r="BM79" s="238"/>
      <c r="BN79" s="238"/>
      <c r="BO79" s="238"/>
      <c r="BP79" s="238"/>
      <c r="BQ79" s="238"/>
      <c r="BR79" s="238"/>
      <c r="BS79" s="238"/>
      <c r="BT79" s="238"/>
      <c r="BU79" s="238"/>
      <c r="BV79" s="238"/>
      <c r="BW79" s="238"/>
      <c r="BX79" s="238"/>
      <c r="BY79" s="238"/>
      <c r="BZ79" s="238"/>
      <c r="CA79" s="238"/>
      <c r="CB79" s="238"/>
      <c r="CC79" s="238"/>
      <c r="CD79" s="238"/>
      <c r="CE79" s="238"/>
      <c r="CF79" s="238"/>
      <c r="CG79" s="238"/>
      <c r="CH79" s="238"/>
      <c r="CI79" s="238"/>
      <c r="CJ79" s="238"/>
      <c r="CK79" s="238"/>
      <c r="CL79" s="238"/>
      <c r="CM79" s="238"/>
      <c r="CN79" s="238"/>
      <c r="CO79" s="239">
        <v>3</v>
      </c>
      <c r="CP79" s="238"/>
      <c r="CQ79" s="238"/>
      <c r="CR79" s="238"/>
      <c r="CS79" s="238"/>
      <c r="CT79" s="238"/>
      <c r="CU79" s="238"/>
      <c r="CV79" s="238"/>
      <c r="CW79" s="239">
        <v>4</v>
      </c>
      <c r="CX79" s="238"/>
      <c r="CY79" s="238"/>
      <c r="CZ79" s="238"/>
      <c r="DA79" s="238"/>
      <c r="DB79" s="238"/>
      <c r="DC79" s="238"/>
      <c r="DD79" s="238"/>
      <c r="DE79" s="238"/>
      <c r="DF79" s="238"/>
      <c r="DG79" s="238"/>
      <c r="DH79" s="238"/>
      <c r="DI79" s="238"/>
      <c r="DJ79" s="238"/>
      <c r="DK79" s="238"/>
      <c r="DL79" s="238"/>
      <c r="DM79" s="238"/>
      <c r="DN79" s="238"/>
      <c r="DO79" s="238"/>
      <c r="DP79" s="238"/>
      <c r="DQ79" s="238"/>
      <c r="DR79" s="238"/>
      <c r="DS79" s="238"/>
      <c r="DT79" s="238"/>
      <c r="DU79" s="238"/>
      <c r="DV79" s="238"/>
      <c r="DW79" s="238"/>
      <c r="DX79" s="238"/>
      <c r="DY79" s="238"/>
      <c r="DZ79" s="238"/>
      <c r="EA79" s="238"/>
      <c r="EB79" s="238"/>
      <c r="EC79" s="238"/>
      <c r="ED79" s="238"/>
      <c r="EE79" s="238"/>
      <c r="EF79" s="238"/>
      <c r="EG79" s="238"/>
      <c r="EH79" s="238"/>
      <c r="EI79" s="238"/>
      <c r="EJ79" s="238"/>
      <c r="EK79" s="238"/>
      <c r="EL79" s="238"/>
      <c r="EM79" s="238"/>
      <c r="EN79" s="238"/>
      <c r="EO79" s="238"/>
      <c r="EP79" s="238"/>
      <c r="EQ79" s="238"/>
      <c r="ER79" s="238"/>
      <c r="ES79" s="238"/>
      <c r="ET79" s="238"/>
      <c r="EU79" s="238"/>
      <c r="EV79" s="238"/>
      <c r="EW79" s="238"/>
      <c r="EX79" s="238"/>
      <c r="EY79" s="238"/>
      <c r="EZ79" s="238"/>
      <c r="FA79" s="238"/>
      <c r="FB79" s="238"/>
      <c r="FC79" s="238"/>
      <c r="FD79" s="238"/>
      <c r="FE79" s="238"/>
      <c r="FF79" s="238"/>
      <c r="FG79" s="238"/>
      <c r="FH79" s="238"/>
      <c r="FI79" s="238"/>
      <c r="FJ79" s="238"/>
      <c r="FK79" s="238"/>
      <c r="FL79" s="238"/>
      <c r="FM79" s="238"/>
      <c r="FN79" s="238"/>
      <c r="FO79" s="238"/>
      <c r="FP79" s="238"/>
      <c r="FQ79" s="238"/>
      <c r="FR79" s="238"/>
      <c r="FS79" s="238"/>
      <c r="FT79" s="238"/>
      <c r="FU79" s="238"/>
      <c r="FV79" s="238"/>
      <c r="FW79" s="238"/>
      <c r="FX79" s="238"/>
      <c r="FY79" s="238"/>
      <c r="FZ79" s="238"/>
      <c r="GA79" s="238"/>
      <c r="GB79" s="238"/>
      <c r="GC79" s="238"/>
      <c r="GD79" s="238"/>
      <c r="GE79" s="238"/>
      <c r="GF79" s="238"/>
      <c r="GG79" s="238"/>
      <c r="GH79" s="238"/>
      <c r="GI79" s="238"/>
      <c r="GJ79" s="238"/>
      <c r="GK79" s="238"/>
      <c r="GL79" s="238"/>
      <c r="GM79" s="238"/>
      <c r="GN79" s="238"/>
      <c r="GO79" s="238"/>
      <c r="GP79" s="238"/>
      <c r="GQ79" s="238"/>
      <c r="GR79" s="238"/>
      <c r="GS79" s="238"/>
    </row>
    <row r="80" spans="1:201" ht="11.1" customHeight="1" x14ac:dyDescent="0.2">
      <c r="A80" s="237" t="s">
        <v>397</v>
      </c>
      <c r="B80" s="238"/>
      <c r="C80" s="238"/>
      <c r="D80" s="238"/>
      <c r="E80" s="238"/>
      <c r="F80" s="239">
        <v>4</v>
      </c>
      <c r="G80" s="238"/>
      <c r="H80" s="238"/>
      <c r="I80" s="238"/>
      <c r="J80" s="238"/>
      <c r="K80" s="238"/>
      <c r="L80" s="238"/>
      <c r="M80" s="238"/>
      <c r="N80" s="239">
        <v>3</v>
      </c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9">
        <v>44</v>
      </c>
      <c r="Z80" s="238"/>
      <c r="AA80" s="238"/>
      <c r="AB80" s="238"/>
      <c r="AC80" s="238"/>
      <c r="AD80" s="238"/>
      <c r="AE80" s="238"/>
      <c r="AF80" s="238"/>
      <c r="AG80" s="238"/>
      <c r="AH80" s="238"/>
      <c r="AI80" s="238"/>
      <c r="AJ80" s="238"/>
      <c r="AK80" s="238"/>
      <c r="AL80" s="238"/>
      <c r="AM80" s="238"/>
      <c r="AN80" s="238"/>
      <c r="AO80" s="238"/>
      <c r="AP80" s="238"/>
      <c r="AQ80" s="238"/>
      <c r="AR80" s="238"/>
      <c r="AS80" s="238"/>
      <c r="AT80" s="238"/>
      <c r="AU80" s="238"/>
      <c r="AV80" s="238"/>
      <c r="AW80" s="238"/>
      <c r="AX80" s="238"/>
      <c r="AY80" s="238"/>
      <c r="AZ80" s="238"/>
      <c r="BA80" s="238"/>
      <c r="BB80" s="238"/>
      <c r="BC80" s="238"/>
      <c r="BD80" s="238"/>
      <c r="BE80" s="238"/>
      <c r="BF80" s="238"/>
      <c r="BG80" s="238"/>
      <c r="BH80" s="238"/>
      <c r="BI80" s="238"/>
      <c r="BJ80" s="238"/>
      <c r="BK80" s="238"/>
      <c r="BL80" s="238"/>
      <c r="BM80" s="238"/>
      <c r="BN80" s="238"/>
      <c r="BO80" s="238"/>
      <c r="BP80" s="238"/>
      <c r="BQ80" s="238"/>
      <c r="BR80" s="238"/>
      <c r="BS80" s="238"/>
      <c r="BT80" s="238"/>
      <c r="BU80" s="238"/>
      <c r="BV80" s="238"/>
      <c r="BW80" s="238"/>
      <c r="BX80" s="238"/>
      <c r="BY80" s="238"/>
      <c r="BZ80" s="238"/>
      <c r="CA80" s="238"/>
      <c r="CB80" s="238"/>
      <c r="CC80" s="238"/>
      <c r="CD80" s="238"/>
      <c r="CE80" s="238"/>
      <c r="CF80" s="238"/>
      <c r="CG80" s="238"/>
      <c r="CH80" s="238"/>
      <c r="CI80" s="238"/>
      <c r="CJ80" s="238"/>
      <c r="CK80" s="238"/>
      <c r="CL80" s="238"/>
      <c r="CM80" s="238"/>
      <c r="CN80" s="238"/>
      <c r="CO80" s="238"/>
      <c r="CP80" s="238"/>
      <c r="CQ80" s="238"/>
      <c r="CR80" s="238"/>
      <c r="CS80" s="238"/>
      <c r="CT80" s="238"/>
      <c r="CU80" s="238"/>
      <c r="CV80" s="238"/>
      <c r="CW80" s="238"/>
      <c r="CX80" s="238"/>
      <c r="CY80" s="238"/>
      <c r="CZ80" s="238"/>
      <c r="DA80" s="238"/>
      <c r="DB80" s="238"/>
      <c r="DC80" s="238"/>
      <c r="DD80" s="238"/>
      <c r="DE80" s="238"/>
      <c r="DF80" s="238"/>
      <c r="DG80" s="239">
        <v>3</v>
      </c>
      <c r="DH80" s="238"/>
      <c r="DI80" s="238"/>
      <c r="DJ80" s="238"/>
      <c r="DK80" s="238"/>
      <c r="DL80" s="238"/>
      <c r="DM80" s="238"/>
      <c r="DN80" s="238"/>
      <c r="DO80" s="238"/>
      <c r="DP80" s="238"/>
      <c r="DQ80" s="238"/>
      <c r="DR80" s="238"/>
      <c r="DS80" s="238"/>
      <c r="DT80" s="238"/>
      <c r="DU80" s="238"/>
      <c r="DV80" s="238"/>
      <c r="DW80" s="238"/>
      <c r="DX80" s="238"/>
      <c r="DY80" s="238"/>
      <c r="DZ80" s="238"/>
      <c r="EA80" s="238"/>
      <c r="EB80" s="238"/>
      <c r="EC80" s="238"/>
      <c r="ED80" s="238"/>
      <c r="EE80" s="238"/>
      <c r="EF80" s="238"/>
      <c r="EG80" s="239">
        <v>9</v>
      </c>
      <c r="EH80" s="238"/>
      <c r="EI80" s="238"/>
      <c r="EJ80" s="238"/>
      <c r="EK80" s="238"/>
      <c r="EL80" s="238"/>
      <c r="EM80" s="238"/>
      <c r="EN80" s="238"/>
      <c r="EO80" s="238"/>
      <c r="EP80" s="238"/>
      <c r="EQ80" s="238"/>
      <c r="ER80" s="238"/>
      <c r="ES80" s="238"/>
      <c r="ET80" s="238"/>
      <c r="EU80" s="238"/>
      <c r="EV80" s="238"/>
      <c r="EW80" s="238"/>
      <c r="EX80" s="238"/>
      <c r="EY80" s="238"/>
      <c r="EZ80" s="238"/>
      <c r="FA80" s="238"/>
      <c r="FB80" s="238"/>
      <c r="FC80" s="238"/>
      <c r="FD80" s="238"/>
      <c r="FE80" s="238"/>
      <c r="FF80" s="238"/>
      <c r="FG80" s="238"/>
      <c r="FH80" s="238"/>
      <c r="FI80" s="238"/>
      <c r="FJ80" s="238"/>
      <c r="FK80" s="238"/>
      <c r="FL80" s="238"/>
      <c r="FM80" s="238"/>
      <c r="FN80" s="238"/>
      <c r="FO80" s="238"/>
      <c r="FP80" s="238"/>
      <c r="FQ80" s="238"/>
      <c r="FR80" s="238"/>
      <c r="FS80" s="238"/>
      <c r="FT80" s="238"/>
      <c r="FU80" s="238"/>
      <c r="FV80" s="238"/>
      <c r="FW80" s="238"/>
      <c r="FX80" s="238"/>
      <c r="FY80" s="238"/>
      <c r="FZ80" s="238"/>
      <c r="GA80" s="238"/>
      <c r="GB80" s="238"/>
      <c r="GC80" s="238"/>
      <c r="GD80" s="238"/>
      <c r="GE80" s="238"/>
      <c r="GF80" s="238"/>
      <c r="GG80" s="238"/>
      <c r="GH80" s="238"/>
      <c r="GI80" s="238"/>
      <c r="GJ80" s="238"/>
      <c r="GK80" s="238"/>
      <c r="GL80" s="238"/>
      <c r="GM80" s="238"/>
      <c r="GN80" s="238"/>
      <c r="GO80" s="238"/>
      <c r="GP80" s="238"/>
      <c r="GQ80" s="238"/>
      <c r="GR80" s="238"/>
      <c r="GS80" s="238"/>
    </row>
    <row r="81" spans="1:201" ht="11.1" customHeight="1" x14ac:dyDescent="0.2">
      <c r="A81" s="237" t="s">
        <v>398</v>
      </c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>
        <v>3</v>
      </c>
      <c r="U81" s="239">
        <v>2</v>
      </c>
      <c r="V81" s="238"/>
      <c r="W81" s="238"/>
      <c r="X81" s="238"/>
      <c r="Y81" s="239">
        <v>525</v>
      </c>
      <c r="Z81" s="238"/>
      <c r="AA81" s="238"/>
      <c r="AB81" s="238"/>
      <c r="AC81" s="239">
        <v>696</v>
      </c>
      <c r="AD81" s="238"/>
      <c r="AE81" s="238"/>
      <c r="AF81" s="238"/>
      <c r="AG81" s="239">
        <v>289</v>
      </c>
      <c r="AH81" s="238"/>
      <c r="AI81" s="239">
        <v>255</v>
      </c>
      <c r="AJ81" s="238"/>
      <c r="AK81" s="238"/>
      <c r="AL81" s="238"/>
      <c r="AM81" s="239">
        <v>18</v>
      </c>
      <c r="AN81" s="238"/>
      <c r="AO81" s="238"/>
      <c r="AP81" s="238"/>
      <c r="AQ81" s="239">
        <v>357</v>
      </c>
      <c r="AR81" s="238"/>
      <c r="AS81" s="238"/>
      <c r="AT81" s="238"/>
      <c r="AU81" s="238"/>
      <c r="AV81" s="238"/>
      <c r="AW81" s="238"/>
      <c r="AX81" s="238"/>
      <c r="AY81" s="239">
        <v>140</v>
      </c>
      <c r="AZ81" s="238"/>
      <c r="BA81" s="239">
        <v>20</v>
      </c>
      <c r="BB81" s="238"/>
      <c r="BC81" s="239">
        <v>106</v>
      </c>
      <c r="BD81" s="238"/>
      <c r="BE81" s="238"/>
      <c r="BF81" s="238"/>
      <c r="BG81" s="239">
        <v>202</v>
      </c>
      <c r="BH81" s="238"/>
      <c r="BI81" s="238"/>
      <c r="BJ81" s="238"/>
      <c r="BK81" s="238"/>
      <c r="BL81" s="238"/>
      <c r="BM81" s="238"/>
      <c r="BN81" s="238"/>
      <c r="BO81" s="238"/>
      <c r="BP81" s="238"/>
      <c r="BQ81" s="239">
        <v>113</v>
      </c>
      <c r="BR81" s="238"/>
      <c r="BS81" s="239">
        <v>104</v>
      </c>
      <c r="BT81" s="238"/>
      <c r="BU81" s="239">
        <v>222</v>
      </c>
      <c r="BV81" s="238"/>
      <c r="BW81" s="238"/>
      <c r="BX81" s="238"/>
      <c r="BY81" s="239">
        <v>3</v>
      </c>
      <c r="BZ81" s="238"/>
      <c r="CA81" s="239">
        <v>13</v>
      </c>
      <c r="CB81" s="238"/>
      <c r="CC81" s="239">
        <v>1</v>
      </c>
      <c r="CD81" s="238"/>
      <c r="CE81" s="239">
        <v>25</v>
      </c>
      <c r="CF81" s="238"/>
      <c r="CG81" s="239">
        <v>40</v>
      </c>
      <c r="CH81" s="238"/>
      <c r="CI81" s="239">
        <v>67</v>
      </c>
      <c r="CJ81" s="238"/>
      <c r="CK81" s="239">
        <v>34</v>
      </c>
      <c r="CL81" s="238"/>
      <c r="CM81" s="239">
        <v>82</v>
      </c>
      <c r="CN81" s="238"/>
      <c r="CO81" s="239">
        <v>35</v>
      </c>
      <c r="CP81" s="238"/>
      <c r="CQ81" s="239">
        <v>50</v>
      </c>
      <c r="CR81" s="238"/>
      <c r="CS81" s="239">
        <v>35</v>
      </c>
      <c r="CT81" s="238"/>
      <c r="CU81" s="239">
        <v>41</v>
      </c>
      <c r="CV81" s="238"/>
      <c r="CW81" s="239">
        <v>87</v>
      </c>
      <c r="CX81" s="238"/>
      <c r="CY81" s="239">
        <v>11</v>
      </c>
      <c r="CZ81" s="238"/>
      <c r="DA81" s="239">
        <v>70</v>
      </c>
      <c r="DB81" s="238"/>
      <c r="DC81" s="239">
        <v>143</v>
      </c>
      <c r="DD81" s="238"/>
      <c r="DE81" s="239">
        <v>17</v>
      </c>
      <c r="DF81" s="238"/>
      <c r="DG81" s="239">
        <v>10</v>
      </c>
      <c r="DH81" s="238"/>
      <c r="DI81" s="239">
        <v>8</v>
      </c>
      <c r="DJ81" s="238"/>
      <c r="DK81" s="239">
        <v>84</v>
      </c>
      <c r="DL81" s="238"/>
      <c r="DM81" s="239">
        <v>87</v>
      </c>
      <c r="DN81" s="238"/>
      <c r="DO81" s="239">
        <v>259</v>
      </c>
      <c r="DP81" s="238"/>
      <c r="DQ81" s="239">
        <v>19</v>
      </c>
      <c r="DR81" s="238"/>
      <c r="DS81" s="239">
        <v>141</v>
      </c>
      <c r="DT81" s="238"/>
      <c r="DU81" s="239">
        <v>134</v>
      </c>
      <c r="DV81" s="238"/>
      <c r="DW81" s="239">
        <v>45</v>
      </c>
      <c r="DX81" s="238"/>
      <c r="DY81" s="239">
        <v>71</v>
      </c>
      <c r="DZ81" s="238"/>
      <c r="EA81" s="239">
        <v>17</v>
      </c>
      <c r="EB81" s="238"/>
      <c r="EC81" s="239">
        <v>56</v>
      </c>
      <c r="ED81" s="238"/>
      <c r="EE81" s="239">
        <v>185</v>
      </c>
      <c r="EF81" s="238"/>
      <c r="EG81" s="239">
        <v>94</v>
      </c>
      <c r="EH81" s="238"/>
      <c r="EI81" s="239">
        <v>7</v>
      </c>
      <c r="EJ81" s="238"/>
      <c r="EK81" s="239">
        <v>55</v>
      </c>
      <c r="EL81" s="238"/>
      <c r="EM81" s="239">
        <v>171</v>
      </c>
      <c r="EN81" s="238"/>
      <c r="EO81" s="239">
        <v>50</v>
      </c>
      <c r="EP81" s="238"/>
      <c r="EQ81" s="239">
        <v>12</v>
      </c>
      <c r="ER81" s="238"/>
      <c r="ES81" s="239">
        <v>3</v>
      </c>
      <c r="ET81" s="238"/>
      <c r="EU81" s="239">
        <v>18</v>
      </c>
      <c r="EV81" s="238"/>
      <c r="EW81" s="239">
        <v>186</v>
      </c>
      <c r="EX81" s="238"/>
      <c r="EY81" s="239">
        <v>6</v>
      </c>
      <c r="EZ81" s="238"/>
      <c r="FA81" s="239">
        <v>16</v>
      </c>
      <c r="FB81" s="238"/>
      <c r="FC81" s="238"/>
      <c r="FD81" s="238"/>
      <c r="FE81" s="238"/>
      <c r="FF81" s="238"/>
      <c r="FG81" s="238"/>
      <c r="FH81" s="238"/>
      <c r="FI81" s="238"/>
      <c r="FJ81" s="238"/>
      <c r="FK81" s="238"/>
      <c r="FL81" s="238"/>
      <c r="FM81" s="238"/>
      <c r="FN81" s="238"/>
      <c r="FO81" s="238"/>
      <c r="FP81" s="238"/>
      <c r="FQ81" s="238"/>
      <c r="FR81" s="238"/>
      <c r="FS81" s="238"/>
      <c r="FT81" s="238"/>
      <c r="FU81" s="238"/>
      <c r="FV81" s="238"/>
      <c r="FW81" s="238"/>
      <c r="FX81" s="238"/>
      <c r="FY81" s="238"/>
      <c r="FZ81" s="238"/>
      <c r="GA81" s="238"/>
      <c r="GB81" s="238"/>
      <c r="GC81" s="238"/>
      <c r="GD81" s="238"/>
      <c r="GE81" s="238"/>
      <c r="GF81" s="238"/>
      <c r="GG81" s="238"/>
      <c r="GH81" s="238"/>
      <c r="GI81" s="238"/>
      <c r="GJ81" s="238"/>
      <c r="GK81" s="238"/>
      <c r="GL81" s="238"/>
      <c r="GM81" s="238"/>
      <c r="GN81" s="238"/>
      <c r="GO81" s="238"/>
      <c r="GP81" s="238"/>
      <c r="GQ81" s="238"/>
      <c r="GR81" s="238"/>
      <c r="GS81" s="238"/>
    </row>
    <row r="82" spans="1:201" ht="11.1" customHeight="1" x14ac:dyDescent="0.2">
      <c r="A82" s="237" t="s">
        <v>399</v>
      </c>
      <c r="B82" s="238"/>
      <c r="C82" s="238"/>
      <c r="D82" s="238"/>
      <c r="E82" s="238"/>
      <c r="F82" s="239">
        <v>35</v>
      </c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9">
        <v>3</v>
      </c>
      <c r="Z82" s="238"/>
      <c r="AA82" s="239">
        <v>52</v>
      </c>
      <c r="AB82" s="238"/>
      <c r="AC82" s="239">
        <v>181</v>
      </c>
      <c r="AD82" s="238"/>
      <c r="AE82" s="239">
        <v>2</v>
      </c>
      <c r="AF82" s="238"/>
      <c r="AG82" s="239">
        <v>32</v>
      </c>
      <c r="AH82" s="238"/>
      <c r="AI82" s="238"/>
      <c r="AJ82" s="238"/>
      <c r="AK82" s="239">
        <v>13</v>
      </c>
      <c r="AL82" s="239">
        <v>60</v>
      </c>
      <c r="AM82" s="239">
        <v>4</v>
      </c>
      <c r="AN82" s="238"/>
      <c r="AO82" s="239">
        <v>7</v>
      </c>
      <c r="AP82" s="238"/>
      <c r="AQ82" s="238"/>
      <c r="AR82" s="238"/>
      <c r="AS82" s="238"/>
      <c r="AT82" s="238"/>
      <c r="AU82" s="238"/>
      <c r="AV82" s="238"/>
      <c r="AW82" s="238"/>
      <c r="AX82" s="238"/>
      <c r="AY82" s="238"/>
      <c r="AZ82" s="238"/>
      <c r="BA82" s="238"/>
      <c r="BB82" s="238"/>
      <c r="BC82" s="238"/>
      <c r="BD82" s="238"/>
      <c r="BE82" s="239">
        <v>14</v>
      </c>
      <c r="BF82" s="238"/>
      <c r="BG82" s="239">
        <v>18</v>
      </c>
      <c r="BH82" s="238"/>
      <c r="BI82" s="238"/>
      <c r="BJ82" s="238"/>
      <c r="BK82" s="238"/>
      <c r="BL82" s="238"/>
      <c r="BM82" s="238"/>
      <c r="BN82" s="238"/>
      <c r="BO82" s="238"/>
      <c r="BP82" s="238"/>
      <c r="BQ82" s="239">
        <v>3</v>
      </c>
      <c r="BR82" s="238"/>
      <c r="BS82" s="239">
        <v>3</v>
      </c>
      <c r="BT82" s="238"/>
      <c r="BU82" s="238"/>
      <c r="BV82" s="238"/>
      <c r="BW82" s="238"/>
      <c r="BX82" s="238"/>
      <c r="BY82" s="238"/>
      <c r="BZ82" s="238"/>
      <c r="CA82" s="238"/>
      <c r="CB82" s="238"/>
      <c r="CC82" s="238"/>
      <c r="CD82" s="238"/>
      <c r="CE82" s="238"/>
      <c r="CF82" s="238"/>
      <c r="CG82" s="239">
        <v>4</v>
      </c>
      <c r="CH82" s="238"/>
      <c r="CI82" s="239">
        <v>11</v>
      </c>
      <c r="CJ82" s="238"/>
      <c r="CK82" s="239">
        <v>38</v>
      </c>
      <c r="CL82" s="238"/>
      <c r="CM82" s="238"/>
      <c r="CN82" s="238"/>
      <c r="CO82" s="239">
        <v>19</v>
      </c>
      <c r="CP82" s="238"/>
      <c r="CQ82" s="239">
        <v>3</v>
      </c>
      <c r="CR82" s="238"/>
      <c r="CS82" s="238"/>
      <c r="CT82" s="238"/>
      <c r="CU82" s="238"/>
      <c r="CV82" s="238"/>
      <c r="CW82" s="239">
        <v>13</v>
      </c>
      <c r="CX82" s="238"/>
      <c r="CY82" s="238"/>
      <c r="CZ82" s="238"/>
      <c r="DA82" s="239">
        <v>60</v>
      </c>
      <c r="DB82" s="238"/>
      <c r="DC82" s="238"/>
      <c r="DD82" s="238"/>
      <c r="DE82" s="238"/>
      <c r="DF82" s="238"/>
      <c r="DG82" s="238"/>
      <c r="DH82" s="238"/>
      <c r="DI82" s="238"/>
      <c r="DJ82" s="238"/>
      <c r="DK82" s="238"/>
      <c r="DL82" s="238"/>
      <c r="DM82" s="238"/>
      <c r="DN82" s="238"/>
      <c r="DO82" s="239">
        <v>8</v>
      </c>
      <c r="DP82" s="238"/>
      <c r="DQ82" s="238"/>
      <c r="DR82" s="238"/>
      <c r="DS82" s="238"/>
      <c r="DT82" s="238"/>
      <c r="DU82" s="238"/>
      <c r="DV82" s="238"/>
      <c r="DW82" s="239">
        <v>10</v>
      </c>
      <c r="DX82" s="238"/>
      <c r="DY82" s="239">
        <v>6</v>
      </c>
      <c r="DZ82" s="238"/>
      <c r="EA82" s="238"/>
      <c r="EB82" s="238"/>
      <c r="EC82" s="239">
        <v>7</v>
      </c>
      <c r="ED82" s="238"/>
      <c r="EE82" s="238"/>
      <c r="EF82" s="238"/>
      <c r="EG82" s="238"/>
      <c r="EH82" s="238"/>
      <c r="EI82" s="239">
        <v>3</v>
      </c>
      <c r="EJ82" s="238"/>
      <c r="EK82" s="239">
        <v>3</v>
      </c>
      <c r="EL82" s="238"/>
      <c r="EM82" s="238"/>
      <c r="EN82" s="238"/>
      <c r="EO82" s="238"/>
      <c r="EP82" s="238"/>
      <c r="EQ82" s="238"/>
      <c r="ER82" s="238"/>
      <c r="ES82" s="238"/>
      <c r="ET82" s="238"/>
      <c r="EU82" s="238"/>
      <c r="EV82" s="238"/>
      <c r="EW82" s="238"/>
      <c r="EX82" s="238"/>
      <c r="EY82" s="238"/>
      <c r="EZ82" s="238"/>
      <c r="FA82" s="238"/>
      <c r="FB82" s="238"/>
      <c r="FC82" s="238"/>
      <c r="FD82" s="238"/>
      <c r="FE82" s="238"/>
      <c r="FF82" s="238"/>
      <c r="FG82" s="238"/>
      <c r="FH82" s="238"/>
      <c r="FI82" s="238"/>
      <c r="FJ82" s="238"/>
      <c r="FK82" s="238"/>
      <c r="FL82" s="238"/>
      <c r="FM82" s="238"/>
      <c r="FN82" s="238"/>
      <c r="FO82" s="238"/>
      <c r="FP82" s="238"/>
      <c r="FQ82" s="238"/>
      <c r="FR82" s="238"/>
      <c r="FS82" s="238"/>
      <c r="FT82" s="238"/>
      <c r="FU82" s="238"/>
      <c r="FV82" s="238"/>
      <c r="FW82" s="238"/>
      <c r="FX82" s="238"/>
      <c r="FY82" s="238"/>
      <c r="FZ82" s="238"/>
      <c r="GA82" s="238"/>
      <c r="GB82" s="238"/>
      <c r="GC82" s="238"/>
      <c r="GD82" s="238"/>
      <c r="GE82" s="238"/>
      <c r="GF82" s="238"/>
      <c r="GG82" s="238"/>
      <c r="GH82" s="238"/>
      <c r="GI82" s="238"/>
      <c r="GJ82" s="238"/>
      <c r="GK82" s="238"/>
      <c r="GL82" s="238"/>
      <c r="GM82" s="238"/>
      <c r="GN82" s="238"/>
      <c r="GO82" s="238"/>
      <c r="GP82" s="238"/>
      <c r="GQ82" s="238"/>
      <c r="GR82" s="238"/>
      <c r="GS82" s="238"/>
    </row>
    <row r="83" spans="1:201" ht="11.1" customHeight="1" x14ac:dyDescent="0.2">
      <c r="A83" s="237" t="s">
        <v>400</v>
      </c>
      <c r="B83" s="238"/>
      <c r="C83" s="238"/>
      <c r="D83" s="238"/>
      <c r="E83" s="238"/>
      <c r="F83" s="238"/>
      <c r="G83" s="238"/>
      <c r="H83" s="240">
        <v>2000</v>
      </c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8"/>
      <c r="U83" s="238"/>
      <c r="V83" s="238"/>
      <c r="W83" s="238"/>
      <c r="X83" s="238"/>
      <c r="Y83" s="238"/>
      <c r="Z83" s="238"/>
      <c r="AA83" s="238"/>
      <c r="AB83" s="238"/>
      <c r="AC83" s="238"/>
      <c r="AD83" s="238"/>
      <c r="AE83" s="238"/>
      <c r="AF83" s="238"/>
      <c r="AG83" s="238"/>
      <c r="AH83" s="238"/>
      <c r="AI83" s="238"/>
      <c r="AJ83" s="238"/>
      <c r="AK83" s="238"/>
      <c r="AL83" s="239">
        <v>720</v>
      </c>
      <c r="AM83" s="238"/>
      <c r="AN83" s="238"/>
      <c r="AO83" s="238"/>
      <c r="AP83" s="238"/>
      <c r="AQ83" s="238"/>
      <c r="AR83" s="239">
        <v>200</v>
      </c>
      <c r="AS83" s="238"/>
      <c r="AT83" s="238"/>
      <c r="AU83" s="238"/>
      <c r="AV83" s="238"/>
      <c r="AW83" s="238"/>
      <c r="AX83" s="238"/>
      <c r="AY83" s="238"/>
      <c r="AZ83" s="238"/>
      <c r="BA83" s="238"/>
      <c r="BB83" s="238"/>
      <c r="BC83" s="238"/>
      <c r="BD83" s="238"/>
      <c r="BE83" s="238"/>
      <c r="BF83" s="238"/>
      <c r="BG83" s="238"/>
      <c r="BH83" s="238"/>
      <c r="BI83" s="238"/>
      <c r="BJ83" s="238"/>
      <c r="BK83" s="238"/>
      <c r="BL83" s="238"/>
      <c r="BM83" s="238"/>
      <c r="BN83" s="238"/>
      <c r="BO83" s="238"/>
      <c r="BP83" s="238"/>
      <c r="BQ83" s="238"/>
      <c r="BR83" s="238"/>
      <c r="BS83" s="238"/>
      <c r="BT83" s="238"/>
      <c r="BU83" s="238"/>
      <c r="BV83" s="238"/>
      <c r="BW83" s="238"/>
      <c r="BX83" s="239">
        <v>5</v>
      </c>
      <c r="BY83" s="238"/>
      <c r="BZ83" s="238"/>
      <c r="CA83" s="238"/>
      <c r="CB83" s="238"/>
      <c r="CC83" s="238"/>
      <c r="CD83" s="238"/>
      <c r="CE83" s="238"/>
      <c r="CF83" s="238"/>
      <c r="CG83" s="238"/>
      <c r="CH83" s="238"/>
      <c r="CI83" s="238"/>
      <c r="CJ83" s="238"/>
      <c r="CK83" s="238"/>
      <c r="CL83" s="238"/>
      <c r="CM83" s="238"/>
      <c r="CN83" s="238"/>
      <c r="CO83" s="238"/>
      <c r="CP83" s="238"/>
      <c r="CQ83" s="238"/>
      <c r="CR83" s="238"/>
      <c r="CS83" s="238"/>
      <c r="CT83" s="238"/>
      <c r="CU83" s="238"/>
      <c r="CV83" s="238"/>
      <c r="CW83" s="238"/>
      <c r="CX83" s="238"/>
      <c r="CY83" s="238"/>
      <c r="CZ83" s="238"/>
      <c r="DA83" s="238"/>
      <c r="DB83" s="238"/>
      <c r="DC83" s="238"/>
      <c r="DD83" s="238"/>
      <c r="DE83" s="238"/>
      <c r="DF83" s="238"/>
      <c r="DG83" s="238"/>
      <c r="DH83" s="238"/>
      <c r="DI83" s="238"/>
      <c r="DJ83" s="238"/>
      <c r="DK83" s="238"/>
      <c r="DL83" s="238"/>
      <c r="DM83" s="238"/>
      <c r="DN83" s="238"/>
      <c r="DO83" s="238"/>
      <c r="DP83" s="238"/>
      <c r="DQ83" s="238"/>
      <c r="DR83" s="238"/>
      <c r="DS83" s="238"/>
      <c r="DT83" s="238"/>
      <c r="DU83" s="238"/>
      <c r="DV83" s="238"/>
      <c r="DW83" s="238"/>
      <c r="DX83" s="238"/>
      <c r="DY83" s="238"/>
      <c r="DZ83" s="238"/>
      <c r="EA83" s="238"/>
      <c r="EB83" s="238"/>
      <c r="EC83" s="238"/>
      <c r="ED83" s="238"/>
      <c r="EE83" s="238"/>
      <c r="EF83" s="238"/>
      <c r="EG83" s="238"/>
      <c r="EH83" s="238"/>
      <c r="EI83" s="238"/>
      <c r="EJ83" s="238"/>
      <c r="EK83" s="238"/>
      <c r="EL83" s="238"/>
      <c r="EM83" s="238"/>
      <c r="EN83" s="238"/>
      <c r="EO83" s="238"/>
      <c r="EP83" s="238"/>
      <c r="EQ83" s="238"/>
      <c r="ER83" s="238"/>
      <c r="ES83" s="238"/>
      <c r="ET83" s="238"/>
      <c r="EU83" s="238"/>
      <c r="EV83" s="238"/>
      <c r="EW83" s="238"/>
      <c r="EX83" s="238"/>
      <c r="EY83" s="238"/>
      <c r="EZ83" s="238"/>
      <c r="FA83" s="238"/>
      <c r="FB83" s="238"/>
      <c r="FC83" s="238"/>
      <c r="FD83" s="238"/>
      <c r="FE83" s="238"/>
      <c r="FF83" s="239">
        <v>100</v>
      </c>
      <c r="FG83" s="238"/>
      <c r="FH83" s="238"/>
      <c r="FI83" s="238"/>
      <c r="FJ83" s="238"/>
      <c r="FK83" s="238"/>
      <c r="FL83" s="238"/>
      <c r="FM83" s="238"/>
      <c r="FN83" s="238"/>
      <c r="FO83" s="238"/>
      <c r="FP83" s="238"/>
      <c r="FQ83" s="238"/>
      <c r="FR83" s="238"/>
      <c r="FS83" s="238"/>
      <c r="FT83" s="238"/>
      <c r="FU83" s="238"/>
      <c r="FV83" s="238"/>
      <c r="FW83" s="238"/>
      <c r="FX83" s="238"/>
      <c r="FY83" s="238"/>
      <c r="FZ83" s="238"/>
      <c r="GA83" s="238"/>
      <c r="GB83" s="238"/>
      <c r="GC83" s="238"/>
      <c r="GD83" s="238"/>
      <c r="GE83" s="238"/>
      <c r="GF83" s="238"/>
      <c r="GG83" s="238"/>
      <c r="GH83" s="238"/>
      <c r="GI83" s="238"/>
      <c r="GJ83" s="238"/>
      <c r="GK83" s="238"/>
      <c r="GL83" s="238"/>
      <c r="GM83" s="238"/>
      <c r="GN83" s="238"/>
      <c r="GO83" s="238"/>
      <c r="GP83" s="238"/>
      <c r="GQ83" s="238"/>
      <c r="GR83" s="238"/>
      <c r="GS83" s="238"/>
    </row>
    <row r="84" spans="1:201" ht="11.1" customHeight="1" x14ac:dyDescent="0.2">
      <c r="A84" s="237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8"/>
      <c r="AG84" s="238"/>
      <c r="AH84" s="238"/>
      <c r="AI84" s="238"/>
      <c r="AJ84" s="238"/>
      <c r="AK84" s="238"/>
      <c r="AL84" s="238"/>
      <c r="AM84" s="238"/>
      <c r="AN84" s="238"/>
      <c r="AO84" s="238"/>
      <c r="AP84" s="238"/>
      <c r="AQ84" s="240"/>
      <c r="AR84" s="238"/>
      <c r="AS84" s="238"/>
      <c r="AT84" s="238"/>
      <c r="AU84" s="238"/>
      <c r="AV84" s="238"/>
      <c r="AW84" s="238"/>
      <c r="AX84" s="238"/>
      <c r="AY84" s="238"/>
      <c r="AZ84" s="238"/>
      <c r="BA84" s="238"/>
      <c r="BB84" s="238"/>
      <c r="BC84" s="238"/>
      <c r="BD84" s="238"/>
      <c r="BE84" s="238"/>
      <c r="BF84" s="238"/>
      <c r="BG84" s="238"/>
      <c r="BH84" s="238"/>
      <c r="BI84" s="238"/>
      <c r="BJ84" s="238"/>
      <c r="BK84" s="238"/>
      <c r="BL84" s="238"/>
      <c r="BM84" s="238"/>
      <c r="BN84" s="238"/>
      <c r="BO84" s="238"/>
      <c r="BP84" s="238"/>
      <c r="BQ84" s="238"/>
      <c r="BR84" s="238"/>
      <c r="BS84" s="238"/>
      <c r="BT84" s="238"/>
      <c r="BU84" s="238"/>
      <c r="BV84" s="238"/>
      <c r="BW84" s="238"/>
      <c r="BX84" s="238"/>
      <c r="BY84" s="238"/>
      <c r="BZ84" s="238"/>
      <c r="CA84" s="238"/>
      <c r="CB84" s="238"/>
      <c r="CC84" s="238"/>
      <c r="CD84" s="238"/>
      <c r="CE84" s="238"/>
      <c r="CF84" s="238"/>
      <c r="CG84" s="238"/>
      <c r="CH84" s="238"/>
      <c r="CI84" s="238"/>
      <c r="CJ84" s="238"/>
      <c r="CK84" s="238"/>
      <c r="CL84" s="238"/>
      <c r="CM84" s="238"/>
      <c r="CN84" s="238"/>
      <c r="CO84" s="238"/>
      <c r="CP84" s="238"/>
      <c r="CQ84" s="238"/>
      <c r="CR84" s="238"/>
      <c r="CS84" s="238"/>
      <c r="CT84" s="238"/>
      <c r="CU84" s="238"/>
      <c r="CV84" s="238"/>
      <c r="CW84" s="238"/>
      <c r="CX84" s="238"/>
      <c r="CY84" s="238"/>
      <c r="CZ84" s="238"/>
      <c r="DA84" s="238"/>
      <c r="DB84" s="238"/>
      <c r="DC84" s="238"/>
      <c r="DD84" s="238"/>
      <c r="DE84" s="238"/>
      <c r="DF84" s="238"/>
      <c r="DG84" s="238"/>
      <c r="DH84" s="238"/>
      <c r="DI84" s="238"/>
      <c r="DJ84" s="238"/>
      <c r="DK84" s="238"/>
      <c r="DL84" s="238"/>
      <c r="DM84" s="238"/>
      <c r="DN84" s="238"/>
      <c r="DO84" s="238"/>
      <c r="DP84" s="238"/>
      <c r="DQ84" s="238"/>
      <c r="DR84" s="238"/>
      <c r="DS84" s="238"/>
      <c r="DT84" s="238"/>
      <c r="DU84" s="238"/>
      <c r="DV84" s="238"/>
      <c r="DW84" s="238"/>
      <c r="DX84" s="238"/>
      <c r="DY84" s="238"/>
      <c r="DZ84" s="238"/>
      <c r="EA84" s="238"/>
      <c r="EB84" s="238"/>
      <c r="EC84" s="238"/>
      <c r="ED84" s="238"/>
      <c r="EE84" s="238"/>
      <c r="EF84" s="238"/>
      <c r="EG84" s="238"/>
      <c r="EH84" s="238"/>
      <c r="EI84" s="238"/>
      <c r="EJ84" s="238"/>
      <c r="EK84" s="238"/>
      <c r="EL84" s="238"/>
      <c r="EM84" s="238"/>
      <c r="EN84" s="238"/>
      <c r="EO84" s="238"/>
      <c r="EP84" s="238"/>
      <c r="EQ84" s="238"/>
      <c r="ER84" s="238"/>
      <c r="ES84" s="238"/>
      <c r="ET84" s="238"/>
      <c r="EU84" s="238"/>
      <c r="EV84" s="238"/>
      <c r="EW84" s="238"/>
      <c r="EX84" s="238"/>
      <c r="EY84" s="238"/>
      <c r="EZ84" s="238"/>
      <c r="FA84" s="238"/>
      <c r="FB84" s="238"/>
      <c r="FC84" s="238"/>
      <c r="FD84" s="238"/>
      <c r="FE84" s="238"/>
      <c r="FF84" s="238"/>
      <c r="FG84" s="238"/>
      <c r="FH84" s="238"/>
      <c r="FI84" s="238"/>
      <c r="FJ84" s="238"/>
      <c r="FK84" s="238"/>
      <c r="FL84" s="238"/>
      <c r="FM84" s="238"/>
      <c r="FN84" s="238"/>
      <c r="FO84" s="238"/>
      <c r="FP84" s="238"/>
      <c r="FQ84" s="238"/>
      <c r="FR84" s="238"/>
      <c r="FS84" s="238"/>
      <c r="FT84" s="238"/>
      <c r="FU84" s="238"/>
      <c r="FV84" s="238"/>
      <c r="FW84" s="238"/>
      <c r="FX84" s="238"/>
      <c r="FY84" s="238"/>
      <c r="FZ84" s="238"/>
      <c r="GA84" s="238"/>
      <c r="GB84" s="238"/>
      <c r="GC84" s="238"/>
      <c r="GD84" s="238"/>
      <c r="GE84" s="238"/>
      <c r="GF84" s="238"/>
      <c r="GG84" s="238"/>
      <c r="GH84" s="238"/>
      <c r="GI84" s="238"/>
      <c r="GJ84" s="238"/>
      <c r="GK84" s="238"/>
      <c r="GL84" s="238"/>
      <c r="GM84" s="238"/>
      <c r="GN84" s="238"/>
      <c r="GO84" s="238"/>
      <c r="GP84" s="238"/>
      <c r="GQ84" s="238"/>
      <c r="GR84" s="238"/>
      <c r="GS84" s="238"/>
    </row>
    <row r="85" spans="1:201" s="236" customFormat="1" ht="21.95" customHeight="1" x14ac:dyDescent="0.2">
      <c r="A85" s="232" t="s">
        <v>403</v>
      </c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P85" s="233"/>
      <c r="AQ85" s="233"/>
      <c r="AR85" s="233"/>
      <c r="AS85" s="233"/>
      <c r="AT85" s="233"/>
      <c r="AU85" s="233"/>
      <c r="AV85" s="233"/>
      <c r="AW85" s="233"/>
      <c r="AX85" s="233"/>
      <c r="AY85" s="233"/>
      <c r="AZ85" s="233"/>
      <c r="BA85" s="233"/>
      <c r="BB85" s="233"/>
      <c r="BC85" s="233"/>
      <c r="BD85" s="233"/>
      <c r="BE85" s="233"/>
      <c r="BF85" s="233"/>
      <c r="BG85" s="233"/>
      <c r="BH85" s="233"/>
      <c r="BI85" s="233"/>
      <c r="BJ85" s="233"/>
      <c r="BK85" s="233"/>
      <c r="BL85" s="233"/>
      <c r="BM85" s="233"/>
      <c r="BN85" s="233"/>
      <c r="BO85" s="233"/>
      <c r="BP85" s="233"/>
      <c r="BQ85" s="233"/>
      <c r="BR85" s="233"/>
      <c r="BS85" s="233"/>
      <c r="BT85" s="233"/>
      <c r="BU85" s="233"/>
      <c r="BV85" s="233"/>
      <c r="BW85" s="233"/>
      <c r="BX85" s="233"/>
      <c r="BY85" s="233"/>
      <c r="BZ85" s="233"/>
      <c r="CA85" s="233"/>
      <c r="CB85" s="233"/>
      <c r="CC85" s="233"/>
      <c r="CD85" s="233"/>
      <c r="CE85" s="233"/>
      <c r="CF85" s="233"/>
      <c r="CG85" s="233"/>
      <c r="CH85" s="233"/>
      <c r="CI85" s="233"/>
      <c r="CJ85" s="233"/>
      <c r="CK85" s="233"/>
      <c r="CL85" s="233"/>
      <c r="CM85" s="233"/>
      <c r="CN85" s="233"/>
      <c r="CO85" s="233"/>
      <c r="CP85" s="233"/>
      <c r="CQ85" s="233"/>
      <c r="CR85" s="233"/>
      <c r="CS85" s="233"/>
      <c r="CT85" s="233"/>
      <c r="CU85" s="233"/>
      <c r="CV85" s="233"/>
      <c r="CW85" s="233"/>
      <c r="CX85" s="233"/>
      <c r="CY85" s="233"/>
      <c r="CZ85" s="233"/>
      <c r="DA85" s="233"/>
      <c r="DB85" s="233"/>
      <c r="DC85" s="233"/>
      <c r="DD85" s="233"/>
      <c r="DE85" s="233"/>
      <c r="DF85" s="233"/>
      <c r="DG85" s="233"/>
      <c r="DH85" s="233"/>
      <c r="DI85" s="233"/>
      <c r="DJ85" s="233"/>
      <c r="DK85" s="233"/>
      <c r="DL85" s="233"/>
      <c r="DM85" s="233"/>
      <c r="DN85" s="233"/>
      <c r="DO85" s="233"/>
      <c r="DP85" s="233"/>
      <c r="DQ85" s="233"/>
      <c r="DR85" s="233"/>
      <c r="DS85" s="233"/>
      <c r="DT85" s="233"/>
      <c r="DU85" s="233"/>
      <c r="DV85" s="233"/>
      <c r="DW85" s="233"/>
      <c r="DX85" s="233"/>
      <c r="DY85" s="233"/>
      <c r="DZ85" s="233"/>
      <c r="EA85" s="233"/>
      <c r="EB85" s="233"/>
      <c r="EC85" s="233"/>
      <c r="ED85" s="233"/>
      <c r="EE85" s="233"/>
      <c r="EF85" s="233"/>
      <c r="EG85" s="233"/>
      <c r="EH85" s="233"/>
      <c r="EI85" s="233"/>
      <c r="EJ85" s="233"/>
      <c r="EK85" s="233"/>
      <c r="EL85" s="233"/>
      <c r="EM85" s="233"/>
      <c r="EN85" s="233"/>
      <c r="EO85" s="233"/>
      <c r="EP85" s="233"/>
      <c r="EQ85" s="233"/>
      <c r="ER85" s="233"/>
      <c r="ES85" s="233"/>
      <c r="ET85" s="233"/>
      <c r="EU85" s="233"/>
      <c r="EV85" s="233"/>
      <c r="EW85" s="233"/>
      <c r="EX85" s="233"/>
      <c r="EY85" s="233"/>
      <c r="EZ85" s="233"/>
      <c r="FA85" s="233"/>
      <c r="FB85" s="233"/>
      <c r="FC85" s="233"/>
      <c r="FD85" s="233"/>
      <c r="FE85" s="233"/>
      <c r="FF85" s="233"/>
      <c r="FG85" s="233"/>
      <c r="FH85" s="233"/>
      <c r="FI85" s="233"/>
      <c r="FJ85" s="233"/>
      <c r="FK85" s="233"/>
      <c r="FL85" s="233"/>
      <c r="FM85" s="233"/>
      <c r="FN85" s="233"/>
      <c r="FO85" s="233"/>
      <c r="FP85" s="233"/>
      <c r="FQ85" s="233"/>
      <c r="FR85" s="233"/>
      <c r="FS85" s="233"/>
      <c r="FT85" s="233"/>
      <c r="FU85" s="233"/>
      <c r="FV85" s="233"/>
      <c r="FW85" s="233"/>
      <c r="FX85" s="233"/>
      <c r="FY85" s="233"/>
      <c r="FZ85" s="233"/>
      <c r="GA85" s="233"/>
      <c r="GB85" s="233"/>
      <c r="GC85" s="233"/>
      <c r="GD85" s="233"/>
      <c r="GE85" s="233"/>
      <c r="GF85" s="233"/>
      <c r="GG85" s="233"/>
      <c r="GH85" s="233"/>
      <c r="GI85" s="233"/>
      <c r="GJ85" s="233"/>
      <c r="GK85" s="233"/>
      <c r="GL85" s="233"/>
      <c r="GM85" s="233"/>
      <c r="GN85" s="233"/>
      <c r="GO85" s="233"/>
      <c r="GP85" s="233"/>
      <c r="GQ85" s="233"/>
      <c r="GR85" s="233"/>
      <c r="GS85" s="233"/>
    </row>
    <row r="86" spans="1:201" s="236" customFormat="1" ht="21.95" customHeight="1" x14ac:dyDescent="0.2">
      <c r="A86" s="241" t="s">
        <v>404</v>
      </c>
      <c r="B86" s="233">
        <f t="shared" ref="B86:AG86" si="0">SUM(B87:B105)</f>
        <v>0</v>
      </c>
      <c r="C86" s="233">
        <f t="shared" si="0"/>
        <v>93</v>
      </c>
      <c r="D86" s="233">
        <f t="shared" si="0"/>
        <v>7500</v>
      </c>
      <c r="E86" s="233">
        <f t="shared" si="0"/>
        <v>21007</v>
      </c>
      <c r="F86" s="233">
        <f t="shared" si="0"/>
        <v>0</v>
      </c>
      <c r="G86" s="233">
        <f t="shared" si="0"/>
        <v>2</v>
      </c>
      <c r="H86" s="233">
        <f t="shared" si="0"/>
        <v>0</v>
      </c>
      <c r="I86" s="233">
        <f t="shared" si="0"/>
        <v>0</v>
      </c>
      <c r="J86" s="233">
        <f t="shared" si="0"/>
        <v>0</v>
      </c>
      <c r="K86" s="233">
        <f t="shared" si="0"/>
        <v>283</v>
      </c>
      <c r="L86" s="233">
        <f t="shared" si="0"/>
        <v>0</v>
      </c>
      <c r="M86" s="233">
        <f t="shared" si="0"/>
        <v>0</v>
      </c>
      <c r="N86" s="233">
        <f t="shared" si="0"/>
        <v>0</v>
      </c>
      <c r="O86" s="233">
        <f t="shared" si="0"/>
        <v>0</v>
      </c>
      <c r="P86" s="233">
        <f t="shared" si="0"/>
        <v>0</v>
      </c>
      <c r="Q86" s="233">
        <f t="shared" si="0"/>
        <v>1413</v>
      </c>
      <c r="R86" s="233">
        <f t="shared" si="0"/>
        <v>0</v>
      </c>
      <c r="S86" s="233">
        <f t="shared" si="0"/>
        <v>10585</v>
      </c>
      <c r="T86" s="233">
        <f t="shared" si="0"/>
        <v>0</v>
      </c>
      <c r="U86" s="233">
        <f t="shared" si="0"/>
        <v>6500</v>
      </c>
      <c r="V86" s="233">
        <f t="shared" si="0"/>
        <v>0</v>
      </c>
      <c r="W86" s="233">
        <f t="shared" si="0"/>
        <v>0</v>
      </c>
      <c r="X86" s="233">
        <f t="shared" si="0"/>
        <v>0</v>
      </c>
      <c r="Y86" s="233">
        <f t="shared" si="0"/>
        <v>114644</v>
      </c>
      <c r="Z86" s="233">
        <f t="shared" si="0"/>
        <v>0</v>
      </c>
      <c r="AA86" s="233">
        <f t="shared" si="0"/>
        <v>7839</v>
      </c>
      <c r="AB86" s="233">
        <f t="shared" si="0"/>
        <v>0</v>
      </c>
      <c r="AC86" s="233">
        <f t="shared" si="0"/>
        <v>148299</v>
      </c>
      <c r="AD86" s="233">
        <f t="shared" si="0"/>
        <v>0</v>
      </c>
      <c r="AE86" s="233">
        <f t="shared" si="0"/>
        <v>0</v>
      </c>
      <c r="AF86" s="233">
        <f t="shared" si="0"/>
        <v>7500</v>
      </c>
      <c r="AG86" s="233">
        <f t="shared" si="0"/>
        <v>377567</v>
      </c>
      <c r="AH86" s="233">
        <f t="shared" ref="AH86:BM86" si="1">SUM(AH87:AH105)</f>
        <v>0</v>
      </c>
      <c r="AI86" s="233">
        <f t="shared" si="1"/>
        <v>293133</v>
      </c>
      <c r="AJ86" s="233">
        <f t="shared" si="1"/>
        <v>0</v>
      </c>
      <c r="AK86" s="233">
        <f t="shared" si="1"/>
        <v>0</v>
      </c>
      <c r="AL86" s="233">
        <f t="shared" si="1"/>
        <v>7500</v>
      </c>
      <c r="AM86" s="233">
        <f t="shared" si="1"/>
        <v>386998</v>
      </c>
      <c r="AN86" s="233">
        <f t="shared" si="1"/>
        <v>0</v>
      </c>
      <c r="AO86" s="233">
        <f t="shared" si="1"/>
        <v>4005</v>
      </c>
      <c r="AP86" s="233">
        <f t="shared" si="1"/>
        <v>0</v>
      </c>
      <c r="AQ86" s="233">
        <f t="shared" si="1"/>
        <v>249947</v>
      </c>
      <c r="AR86" s="233">
        <f t="shared" si="1"/>
        <v>0</v>
      </c>
      <c r="AS86" s="233">
        <f t="shared" si="1"/>
        <v>0</v>
      </c>
      <c r="AT86" s="233">
        <f t="shared" si="1"/>
        <v>0</v>
      </c>
      <c r="AU86" s="233">
        <f t="shared" si="1"/>
        <v>6</v>
      </c>
      <c r="AV86" s="233">
        <f t="shared" si="1"/>
        <v>0</v>
      </c>
      <c r="AW86" s="233">
        <f t="shared" si="1"/>
        <v>47</v>
      </c>
      <c r="AX86" s="233">
        <f t="shared" si="1"/>
        <v>0</v>
      </c>
      <c r="AY86" s="233">
        <f t="shared" si="1"/>
        <v>29238</v>
      </c>
      <c r="AZ86" s="233">
        <f t="shared" si="1"/>
        <v>0</v>
      </c>
      <c r="BA86" s="233">
        <f t="shared" si="1"/>
        <v>64494</v>
      </c>
      <c r="BB86" s="233">
        <f t="shared" si="1"/>
        <v>0</v>
      </c>
      <c r="BC86" s="233">
        <f t="shared" si="1"/>
        <v>55378</v>
      </c>
      <c r="BD86" s="233">
        <f t="shared" si="1"/>
        <v>0</v>
      </c>
      <c r="BE86" s="233">
        <f t="shared" si="1"/>
        <v>184177</v>
      </c>
      <c r="BF86" s="233">
        <f t="shared" si="1"/>
        <v>7500</v>
      </c>
      <c r="BG86" s="233">
        <f t="shared" si="1"/>
        <v>131782</v>
      </c>
      <c r="BH86" s="233">
        <f t="shared" si="1"/>
        <v>0</v>
      </c>
      <c r="BI86" s="233">
        <f t="shared" si="1"/>
        <v>10</v>
      </c>
      <c r="BJ86" s="233">
        <f t="shared" si="1"/>
        <v>0</v>
      </c>
      <c r="BK86" s="233">
        <f t="shared" si="1"/>
        <v>0</v>
      </c>
      <c r="BL86" s="233">
        <f t="shared" si="1"/>
        <v>0</v>
      </c>
      <c r="BM86" s="233">
        <f t="shared" si="1"/>
        <v>115079</v>
      </c>
      <c r="BN86" s="233">
        <f t="shared" ref="BN86:CS86" si="2">SUM(BN87:BN105)</f>
        <v>0</v>
      </c>
      <c r="BO86" s="233">
        <f t="shared" si="2"/>
        <v>217</v>
      </c>
      <c r="BP86" s="233">
        <f t="shared" si="2"/>
        <v>0</v>
      </c>
      <c r="BQ86" s="233">
        <f t="shared" si="2"/>
        <v>64646</v>
      </c>
      <c r="BR86" s="233">
        <f t="shared" si="2"/>
        <v>0</v>
      </c>
      <c r="BS86" s="233">
        <f t="shared" si="2"/>
        <v>71228</v>
      </c>
      <c r="BT86" s="233">
        <f t="shared" si="2"/>
        <v>0</v>
      </c>
      <c r="BU86" s="233">
        <f t="shared" si="2"/>
        <v>94829</v>
      </c>
      <c r="BV86" s="233">
        <f t="shared" si="2"/>
        <v>0</v>
      </c>
      <c r="BW86" s="233">
        <f t="shared" si="2"/>
        <v>6</v>
      </c>
      <c r="BX86" s="233">
        <f t="shared" si="2"/>
        <v>421</v>
      </c>
      <c r="BY86" s="233">
        <f t="shared" si="2"/>
        <v>3965</v>
      </c>
      <c r="BZ86" s="233">
        <f t="shared" si="2"/>
        <v>0</v>
      </c>
      <c r="CA86" s="233">
        <f t="shared" si="2"/>
        <v>3646</v>
      </c>
      <c r="CB86" s="233">
        <f t="shared" si="2"/>
        <v>0</v>
      </c>
      <c r="CC86" s="233">
        <f t="shared" si="2"/>
        <v>2352</v>
      </c>
      <c r="CD86" s="233">
        <f t="shared" si="2"/>
        <v>0</v>
      </c>
      <c r="CE86" s="233">
        <f t="shared" si="2"/>
        <v>59878</v>
      </c>
      <c r="CF86" s="233">
        <f t="shared" si="2"/>
        <v>0</v>
      </c>
      <c r="CG86" s="233">
        <f t="shared" si="2"/>
        <v>37857</v>
      </c>
      <c r="CH86" s="233">
        <f t="shared" si="2"/>
        <v>0</v>
      </c>
      <c r="CI86" s="233">
        <f t="shared" si="2"/>
        <v>56769</v>
      </c>
      <c r="CJ86" s="233">
        <f t="shared" si="2"/>
        <v>0</v>
      </c>
      <c r="CK86" s="233">
        <f t="shared" si="2"/>
        <v>35961</v>
      </c>
      <c r="CL86" s="233">
        <f t="shared" si="2"/>
        <v>0</v>
      </c>
      <c r="CM86" s="233">
        <f t="shared" si="2"/>
        <v>35346</v>
      </c>
      <c r="CN86" s="233">
        <f t="shared" si="2"/>
        <v>0</v>
      </c>
      <c r="CO86" s="233">
        <f t="shared" si="2"/>
        <v>42931</v>
      </c>
      <c r="CP86" s="233">
        <f t="shared" si="2"/>
        <v>0</v>
      </c>
      <c r="CQ86" s="233">
        <f t="shared" si="2"/>
        <v>115017</v>
      </c>
      <c r="CR86" s="233">
        <f t="shared" si="2"/>
        <v>0</v>
      </c>
      <c r="CS86" s="233">
        <f t="shared" si="2"/>
        <v>30542</v>
      </c>
      <c r="CT86" s="233">
        <f t="shared" ref="CT86:DY86" si="3">SUM(CT87:CT105)</f>
        <v>0</v>
      </c>
      <c r="CU86" s="233">
        <f t="shared" si="3"/>
        <v>43565</v>
      </c>
      <c r="CV86" s="233">
        <f t="shared" si="3"/>
        <v>0</v>
      </c>
      <c r="CW86" s="233">
        <f t="shared" si="3"/>
        <v>49513</v>
      </c>
      <c r="CX86" s="233">
        <f t="shared" si="3"/>
        <v>0</v>
      </c>
      <c r="CY86" s="233">
        <f t="shared" si="3"/>
        <v>29203</v>
      </c>
      <c r="CZ86" s="233">
        <f t="shared" si="3"/>
        <v>0</v>
      </c>
      <c r="DA86" s="233">
        <f t="shared" si="3"/>
        <v>37043</v>
      </c>
      <c r="DB86" s="233">
        <f t="shared" si="3"/>
        <v>0</v>
      </c>
      <c r="DC86" s="233">
        <f t="shared" si="3"/>
        <v>96429</v>
      </c>
      <c r="DD86" s="233">
        <f t="shared" si="3"/>
        <v>0</v>
      </c>
      <c r="DE86" s="233">
        <f t="shared" si="3"/>
        <v>41670</v>
      </c>
      <c r="DF86" s="233">
        <f t="shared" si="3"/>
        <v>0</v>
      </c>
      <c r="DG86" s="233">
        <f t="shared" si="3"/>
        <v>23198</v>
      </c>
      <c r="DH86" s="233">
        <f t="shared" si="3"/>
        <v>0</v>
      </c>
      <c r="DI86" s="233">
        <f t="shared" si="3"/>
        <v>65293</v>
      </c>
      <c r="DJ86" s="233">
        <f t="shared" si="3"/>
        <v>0</v>
      </c>
      <c r="DK86" s="233">
        <f t="shared" si="3"/>
        <v>76448</v>
      </c>
      <c r="DL86" s="233">
        <f t="shared" si="3"/>
        <v>0</v>
      </c>
      <c r="DM86" s="233">
        <f t="shared" si="3"/>
        <v>56569</v>
      </c>
      <c r="DN86" s="233">
        <f t="shared" si="3"/>
        <v>0</v>
      </c>
      <c r="DO86" s="233">
        <f t="shared" si="3"/>
        <v>193034</v>
      </c>
      <c r="DP86" s="233">
        <f t="shared" si="3"/>
        <v>0</v>
      </c>
      <c r="DQ86" s="233">
        <f t="shared" si="3"/>
        <v>63188</v>
      </c>
      <c r="DR86" s="233">
        <f t="shared" si="3"/>
        <v>0</v>
      </c>
      <c r="DS86" s="233">
        <f t="shared" si="3"/>
        <v>55941</v>
      </c>
      <c r="DT86" s="233">
        <f t="shared" si="3"/>
        <v>0</v>
      </c>
      <c r="DU86" s="233">
        <f t="shared" si="3"/>
        <v>25838</v>
      </c>
      <c r="DV86" s="233">
        <f t="shared" si="3"/>
        <v>0</v>
      </c>
      <c r="DW86" s="233">
        <f t="shared" si="3"/>
        <v>53232</v>
      </c>
      <c r="DX86" s="233">
        <f t="shared" si="3"/>
        <v>0</v>
      </c>
      <c r="DY86" s="233">
        <f t="shared" si="3"/>
        <v>98866</v>
      </c>
      <c r="DZ86" s="233">
        <f t="shared" ref="DZ86:FE86" si="4">SUM(DZ87:DZ105)</f>
        <v>0</v>
      </c>
      <c r="EA86" s="233">
        <f t="shared" si="4"/>
        <v>23735</v>
      </c>
      <c r="EB86" s="233">
        <f t="shared" si="4"/>
        <v>0</v>
      </c>
      <c r="EC86" s="233">
        <f t="shared" si="4"/>
        <v>23651</v>
      </c>
      <c r="ED86" s="233">
        <f t="shared" si="4"/>
        <v>0</v>
      </c>
      <c r="EE86" s="233">
        <f t="shared" si="4"/>
        <v>121621</v>
      </c>
      <c r="EF86" s="233">
        <f t="shared" si="4"/>
        <v>0</v>
      </c>
      <c r="EG86" s="233">
        <f t="shared" si="4"/>
        <v>91406</v>
      </c>
      <c r="EH86" s="233">
        <f t="shared" si="4"/>
        <v>0</v>
      </c>
      <c r="EI86" s="233">
        <f t="shared" si="4"/>
        <v>52417</v>
      </c>
      <c r="EJ86" s="233">
        <f t="shared" si="4"/>
        <v>0</v>
      </c>
      <c r="EK86" s="233">
        <f t="shared" si="4"/>
        <v>57786</v>
      </c>
      <c r="EL86" s="233">
        <f t="shared" si="4"/>
        <v>0</v>
      </c>
      <c r="EM86" s="233">
        <f t="shared" si="4"/>
        <v>40965</v>
      </c>
      <c r="EN86" s="233">
        <f t="shared" si="4"/>
        <v>0</v>
      </c>
      <c r="EO86" s="233">
        <f t="shared" si="4"/>
        <v>42021</v>
      </c>
      <c r="EP86" s="233">
        <f t="shared" si="4"/>
        <v>0</v>
      </c>
      <c r="EQ86" s="233">
        <f t="shared" si="4"/>
        <v>61749</v>
      </c>
      <c r="ER86" s="233">
        <f t="shared" si="4"/>
        <v>0</v>
      </c>
      <c r="ES86" s="233">
        <f t="shared" si="4"/>
        <v>9098</v>
      </c>
      <c r="ET86" s="233">
        <f t="shared" si="4"/>
        <v>0</v>
      </c>
      <c r="EU86" s="233">
        <f t="shared" si="4"/>
        <v>20246</v>
      </c>
      <c r="EV86" s="233">
        <f t="shared" si="4"/>
        <v>0</v>
      </c>
      <c r="EW86" s="233">
        <f t="shared" si="4"/>
        <v>34629</v>
      </c>
      <c r="EX86" s="233">
        <f t="shared" si="4"/>
        <v>0</v>
      </c>
      <c r="EY86" s="233">
        <f t="shared" si="4"/>
        <v>5472</v>
      </c>
      <c r="EZ86" s="233">
        <f t="shared" si="4"/>
        <v>0</v>
      </c>
      <c r="FA86" s="233">
        <f t="shared" si="4"/>
        <v>10263</v>
      </c>
      <c r="FB86" s="233">
        <f t="shared" si="4"/>
        <v>0</v>
      </c>
      <c r="FC86" s="233">
        <f t="shared" si="4"/>
        <v>0</v>
      </c>
      <c r="FD86" s="233">
        <f t="shared" si="4"/>
        <v>0</v>
      </c>
      <c r="FE86" s="233">
        <f t="shared" si="4"/>
        <v>0</v>
      </c>
      <c r="FF86" s="233">
        <f t="shared" ref="FF86:GK86" si="5">SUM(FF87:FF105)</f>
        <v>0</v>
      </c>
      <c r="FG86" s="233">
        <f t="shared" si="5"/>
        <v>0</v>
      </c>
      <c r="FH86" s="233">
        <f t="shared" si="5"/>
        <v>0</v>
      </c>
      <c r="FI86" s="233">
        <f t="shared" si="5"/>
        <v>499</v>
      </c>
      <c r="FJ86" s="233">
        <f t="shared" si="5"/>
        <v>0</v>
      </c>
      <c r="FK86" s="233">
        <f t="shared" si="5"/>
        <v>4604</v>
      </c>
      <c r="FL86" s="233">
        <f t="shared" si="5"/>
        <v>0</v>
      </c>
      <c r="FM86" s="233">
        <f t="shared" si="5"/>
        <v>2461</v>
      </c>
      <c r="FN86" s="233">
        <f t="shared" si="5"/>
        <v>0</v>
      </c>
      <c r="FO86" s="233">
        <f t="shared" si="5"/>
        <v>0</v>
      </c>
      <c r="FP86" s="233">
        <f t="shared" si="5"/>
        <v>0</v>
      </c>
      <c r="FQ86" s="233">
        <f t="shared" si="5"/>
        <v>0</v>
      </c>
      <c r="FR86" s="233">
        <f t="shared" si="5"/>
        <v>0</v>
      </c>
      <c r="FS86" s="233">
        <f t="shared" si="5"/>
        <v>0</v>
      </c>
      <c r="FT86" s="233">
        <f t="shared" si="5"/>
        <v>0</v>
      </c>
      <c r="FU86" s="233">
        <f t="shared" si="5"/>
        <v>0</v>
      </c>
      <c r="FV86" s="233">
        <f t="shared" si="5"/>
        <v>0</v>
      </c>
      <c r="FW86" s="233">
        <f t="shared" si="5"/>
        <v>0</v>
      </c>
      <c r="FX86" s="233">
        <f t="shared" si="5"/>
        <v>0</v>
      </c>
      <c r="FY86" s="233">
        <f t="shared" si="5"/>
        <v>0</v>
      </c>
      <c r="FZ86" s="233">
        <f t="shared" si="5"/>
        <v>0</v>
      </c>
      <c r="GA86" s="233">
        <f t="shared" si="5"/>
        <v>0</v>
      </c>
      <c r="GB86" s="233">
        <f t="shared" si="5"/>
        <v>0</v>
      </c>
      <c r="GC86" s="233">
        <f t="shared" si="5"/>
        <v>0</v>
      </c>
      <c r="GD86" s="233">
        <f t="shared" si="5"/>
        <v>0</v>
      </c>
      <c r="GE86" s="233">
        <f t="shared" si="5"/>
        <v>0</v>
      </c>
      <c r="GF86" s="233">
        <f t="shared" si="5"/>
        <v>0</v>
      </c>
      <c r="GG86" s="233">
        <f t="shared" si="5"/>
        <v>0</v>
      </c>
      <c r="GH86" s="233">
        <f t="shared" si="5"/>
        <v>0</v>
      </c>
      <c r="GI86" s="233">
        <f t="shared" si="5"/>
        <v>0</v>
      </c>
      <c r="GJ86" s="233">
        <f t="shared" si="5"/>
        <v>0</v>
      </c>
      <c r="GK86" s="233">
        <f t="shared" si="5"/>
        <v>177</v>
      </c>
      <c r="GL86" s="233">
        <f t="shared" ref="GL86:GS86" si="6">SUM(GL87:GL105)</f>
        <v>0</v>
      </c>
      <c r="GM86" s="233">
        <f t="shared" si="6"/>
        <v>0</v>
      </c>
      <c r="GN86" s="233">
        <f t="shared" si="6"/>
        <v>0</v>
      </c>
      <c r="GO86" s="233">
        <f t="shared" si="6"/>
        <v>0</v>
      </c>
      <c r="GP86" s="233">
        <f t="shared" si="6"/>
        <v>0</v>
      </c>
      <c r="GQ86" s="233">
        <f t="shared" si="6"/>
        <v>0</v>
      </c>
      <c r="GR86" s="233">
        <f t="shared" si="6"/>
        <v>0</v>
      </c>
      <c r="GS86" s="233">
        <f t="shared" si="6"/>
        <v>0</v>
      </c>
    </row>
    <row r="87" spans="1:201" ht="11.1" customHeight="1" x14ac:dyDescent="0.2">
      <c r="A87" s="237" t="s">
        <v>405</v>
      </c>
      <c r="B87" s="238"/>
      <c r="C87" s="238"/>
      <c r="D87" s="238"/>
      <c r="E87" s="239">
        <v>76</v>
      </c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8"/>
      <c r="U87" s="239">
        <v>27</v>
      </c>
      <c r="V87" s="238"/>
      <c r="W87" s="238"/>
      <c r="X87" s="238"/>
      <c r="Y87" s="240">
        <v>6072</v>
      </c>
      <c r="Z87" s="238"/>
      <c r="AA87" s="238"/>
      <c r="AB87" s="238"/>
      <c r="AC87" s="240">
        <v>4288</v>
      </c>
      <c r="AD87" s="238"/>
      <c r="AE87" s="238"/>
      <c r="AF87" s="238"/>
      <c r="AG87" s="240">
        <v>3931</v>
      </c>
      <c r="AH87" s="238"/>
      <c r="AI87" s="240">
        <v>3887</v>
      </c>
      <c r="AJ87" s="238"/>
      <c r="AK87" s="238"/>
      <c r="AL87" s="238"/>
      <c r="AM87" s="239">
        <v>844</v>
      </c>
      <c r="AN87" s="238"/>
      <c r="AO87" s="238"/>
      <c r="AP87" s="238"/>
      <c r="AQ87" s="240">
        <v>3471</v>
      </c>
      <c r="AR87" s="238"/>
      <c r="AS87" s="238"/>
      <c r="AT87" s="238"/>
      <c r="AU87" s="238"/>
      <c r="AV87" s="238"/>
      <c r="AW87" s="238"/>
      <c r="AX87" s="238"/>
      <c r="AY87" s="239">
        <v>468</v>
      </c>
      <c r="AZ87" s="238"/>
      <c r="BA87" s="240">
        <v>1482</v>
      </c>
      <c r="BB87" s="238"/>
      <c r="BC87" s="239">
        <v>693</v>
      </c>
      <c r="BD87" s="238"/>
      <c r="BE87" s="239">
        <v>52</v>
      </c>
      <c r="BF87" s="238"/>
      <c r="BG87" s="240">
        <v>1141</v>
      </c>
      <c r="BH87" s="238"/>
      <c r="BI87" s="238"/>
      <c r="BJ87" s="238"/>
      <c r="BK87" s="238"/>
      <c r="BL87" s="238"/>
      <c r="BM87" s="239">
        <v>54</v>
      </c>
      <c r="BN87" s="238"/>
      <c r="BO87" s="238"/>
      <c r="BP87" s="238"/>
      <c r="BQ87" s="238"/>
      <c r="BR87" s="238"/>
      <c r="BS87" s="240">
        <v>2263</v>
      </c>
      <c r="BT87" s="238"/>
      <c r="BU87" s="240">
        <v>1422</v>
      </c>
      <c r="BV87" s="238"/>
      <c r="BW87" s="238"/>
      <c r="BX87" s="238"/>
      <c r="BY87" s="238"/>
      <c r="BZ87" s="238"/>
      <c r="CA87" s="238"/>
      <c r="CB87" s="238"/>
      <c r="CC87" s="238"/>
      <c r="CD87" s="238"/>
      <c r="CE87" s="238"/>
      <c r="CF87" s="238"/>
      <c r="CG87" s="238"/>
      <c r="CH87" s="238"/>
      <c r="CI87" s="238"/>
      <c r="CJ87" s="238"/>
      <c r="CK87" s="238"/>
      <c r="CL87" s="238"/>
      <c r="CM87" s="238"/>
      <c r="CN87" s="238"/>
      <c r="CO87" s="238"/>
      <c r="CP87" s="238"/>
      <c r="CQ87" s="240">
        <v>2272</v>
      </c>
      <c r="CR87" s="238"/>
      <c r="CS87" s="239">
        <v>111</v>
      </c>
      <c r="CT87" s="238"/>
      <c r="CU87" s="239">
        <v>367</v>
      </c>
      <c r="CV87" s="238"/>
      <c r="CW87" s="238"/>
      <c r="CX87" s="238"/>
      <c r="CY87" s="238"/>
      <c r="CZ87" s="238"/>
      <c r="DA87" s="239">
        <v>947</v>
      </c>
      <c r="DB87" s="238"/>
      <c r="DC87" s="240">
        <v>2237</v>
      </c>
      <c r="DD87" s="238"/>
      <c r="DE87" s="238"/>
      <c r="DF87" s="238"/>
      <c r="DG87" s="238"/>
      <c r="DH87" s="238"/>
      <c r="DI87" s="239">
        <v>8</v>
      </c>
      <c r="DJ87" s="238"/>
      <c r="DK87" s="239">
        <v>683</v>
      </c>
      <c r="DL87" s="238"/>
      <c r="DM87" s="239">
        <v>477</v>
      </c>
      <c r="DN87" s="238"/>
      <c r="DO87" s="240">
        <v>2068</v>
      </c>
      <c r="DP87" s="238"/>
      <c r="DQ87" s="238"/>
      <c r="DR87" s="238"/>
      <c r="DS87" s="238"/>
      <c r="DT87" s="238"/>
      <c r="DU87" s="238"/>
      <c r="DV87" s="238"/>
      <c r="DW87" s="240">
        <v>1003</v>
      </c>
      <c r="DX87" s="238"/>
      <c r="DY87" s="239">
        <v>807</v>
      </c>
      <c r="DZ87" s="238"/>
      <c r="EA87" s="238"/>
      <c r="EB87" s="238"/>
      <c r="EC87" s="238"/>
      <c r="ED87" s="238"/>
      <c r="EE87" s="239">
        <v>910</v>
      </c>
      <c r="EF87" s="238"/>
      <c r="EG87" s="238"/>
      <c r="EH87" s="238"/>
      <c r="EI87" s="239">
        <v>2</v>
      </c>
      <c r="EJ87" s="238"/>
      <c r="EK87" s="238"/>
      <c r="EL87" s="238"/>
      <c r="EM87" s="238"/>
      <c r="EN87" s="238"/>
      <c r="EO87" s="239">
        <v>252</v>
      </c>
      <c r="EP87" s="238"/>
      <c r="EQ87" s="239">
        <v>64</v>
      </c>
      <c r="ER87" s="238"/>
      <c r="ES87" s="239">
        <v>118</v>
      </c>
      <c r="ET87" s="238"/>
      <c r="EU87" s="239">
        <v>6</v>
      </c>
      <c r="EV87" s="238"/>
      <c r="EW87" s="239">
        <v>586</v>
      </c>
      <c r="EX87" s="238"/>
      <c r="EY87" s="238"/>
      <c r="EZ87" s="238"/>
      <c r="FA87" s="238"/>
      <c r="FB87" s="238"/>
      <c r="FC87" s="238"/>
      <c r="FD87" s="238"/>
      <c r="FE87" s="238"/>
      <c r="FF87" s="238"/>
      <c r="FG87" s="238"/>
      <c r="FH87" s="238"/>
      <c r="FI87" s="238"/>
      <c r="FJ87" s="238"/>
      <c r="FK87" s="238"/>
      <c r="FL87" s="238"/>
      <c r="FM87" s="238">
        <v>12</v>
      </c>
      <c r="FN87" s="238"/>
      <c r="FO87" s="238"/>
      <c r="FP87" s="238"/>
      <c r="FQ87" s="238"/>
      <c r="FR87" s="238"/>
      <c r="FS87" s="238"/>
      <c r="FT87" s="238"/>
      <c r="FU87" s="238"/>
      <c r="FV87" s="238"/>
      <c r="FW87" s="238"/>
      <c r="FX87" s="238"/>
      <c r="FY87" s="238"/>
      <c r="FZ87" s="238"/>
      <c r="GA87" s="238"/>
      <c r="GB87" s="238"/>
      <c r="GC87" s="238"/>
      <c r="GD87" s="238"/>
      <c r="GE87" s="238"/>
      <c r="GF87" s="238"/>
      <c r="GG87" s="238"/>
      <c r="GH87" s="238"/>
      <c r="GI87" s="238"/>
      <c r="GJ87" s="238"/>
      <c r="GK87" s="238"/>
      <c r="GL87" s="238"/>
      <c r="GM87" s="238"/>
      <c r="GN87" s="238"/>
      <c r="GO87" s="238"/>
      <c r="GP87" s="238"/>
      <c r="GQ87" s="238"/>
      <c r="GR87" s="238"/>
      <c r="GS87" s="238"/>
    </row>
    <row r="88" spans="1:201" ht="11.1" customHeight="1" x14ac:dyDescent="0.2">
      <c r="A88" s="237" t="s">
        <v>387</v>
      </c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9">
        <v>4</v>
      </c>
      <c r="V88" s="238"/>
      <c r="W88" s="238"/>
      <c r="X88" s="238"/>
      <c r="Y88" s="238"/>
      <c r="Z88" s="238"/>
      <c r="AA88" s="238"/>
      <c r="AB88" s="238"/>
      <c r="AC88" s="240">
        <v>3935</v>
      </c>
      <c r="AD88" s="238"/>
      <c r="AE88" s="238"/>
      <c r="AF88" s="238"/>
      <c r="AG88" s="240">
        <v>54739</v>
      </c>
      <c r="AH88" s="238"/>
      <c r="AI88" s="240">
        <v>42076</v>
      </c>
      <c r="AJ88" s="238"/>
      <c r="AK88" s="238"/>
      <c r="AL88" s="238"/>
      <c r="AM88" s="240">
        <v>62212</v>
      </c>
      <c r="AN88" s="238"/>
      <c r="AO88" s="238"/>
      <c r="AP88" s="238"/>
      <c r="AQ88" s="240">
        <v>10133</v>
      </c>
      <c r="AR88" s="238"/>
      <c r="AS88" s="238"/>
      <c r="AT88" s="238"/>
      <c r="AU88" s="238"/>
      <c r="AV88" s="238"/>
      <c r="AW88" s="238"/>
      <c r="AX88" s="238"/>
      <c r="AY88" s="238"/>
      <c r="AZ88" s="238"/>
      <c r="BA88" s="238"/>
      <c r="BB88" s="238"/>
      <c r="BC88" s="238"/>
      <c r="BD88" s="238"/>
      <c r="BE88" s="240">
        <v>45456</v>
      </c>
      <c r="BF88" s="238"/>
      <c r="BG88" s="240">
        <v>10959</v>
      </c>
      <c r="BH88" s="238"/>
      <c r="BI88" s="238"/>
      <c r="BJ88" s="238"/>
      <c r="BK88" s="238"/>
      <c r="BL88" s="238"/>
      <c r="BM88" s="240">
        <v>17631</v>
      </c>
      <c r="BN88" s="238"/>
      <c r="BO88" s="238"/>
      <c r="BP88" s="238"/>
      <c r="BQ88" s="240">
        <v>5528</v>
      </c>
      <c r="BR88" s="238"/>
      <c r="BS88" s="240">
        <v>7059</v>
      </c>
      <c r="BT88" s="238"/>
      <c r="BU88" s="240">
        <v>8930</v>
      </c>
      <c r="BV88" s="238"/>
      <c r="BW88" s="238"/>
      <c r="BX88" s="238"/>
      <c r="BY88" s="238"/>
      <c r="BZ88" s="238"/>
      <c r="CA88" s="238"/>
      <c r="CB88" s="238"/>
      <c r="CC88" s="238"/>
      <c r="CD88" s="238"/>
      <c r="CE88" s="240">
        <v>2759</v>
      </c>
      <c r="CF88" s="238"/>
      <c r="CG88" s="240">
        <v>1081</v>
      </c>
      <c r="CH88" s="238"/>
      <c r="CI88" s="240">
        <v>9000</v>
      </c>
      <c r="CJ88" s="238"/>
      <c r="CK88" s="240">
        <v>3555</v>
      </c>
      <c r="CL88" s="238"/>
      <c r="CM88" s="240">
        <v>2317</v>
      </c>
      <c r="CN88" s="238"/>
      <c r="CO88" s="240">
        <v>6279</v>
      </c>
      <c r="CP88" s="238"/>
      <c r="CQ88" s="240">
        <v>5965</v>
      </c>
      <c r="CR88" s="238"/>
      <c r="CS88" s="240">
        <v>2177</v>
      </c>
      <c r="CT88" s="238"/>
      <c r="CU88" s="240">
        <v>4352</v>
      </c>
      <c r="CV88" s="238"/>
      <c r="CW88" s="240">
        <v>2717</v>
      </c>
      <c r="CX88" s="238"/>
      <c r="CY88" s="239">
        <v>943</v>
      </c>
      <c r="CZ88" s="238"/>
      <c r="DA88" s="240">
        <v>1255</v>
      </c>
      <c r="DB88" s="238"/>
      <c r="DC88" s="240">
        <v>7942</v>
      </c>
      <c r="DD88" s="238"/>
      <c r="DE88" s="240">
        <v>5656</v>
      </c>
      <c r="DF88" s="238"/>
      <c r="DG88" s="240">
        <v>1380</v>
      </c>
      <c r="DH88" s="238"/>
      <c r="DI88" s="240">
        <v>5893</v>
      </c>
      <c r="DJ88" s="238"/>
      <c r="DK88" s="240">
        <v>5241</v>
      </c>
      <c r="DL88" s="238"/>
      <c r="DM88" s="240">
        <v>4193</v>
      </c>
      <c r="DN88" s="238"/>
      <c r="DO88" s="240">
        <v>10571</v>
      </c>
      <c r="DP88" s="238"/>
      <c r="DQ88" s="240">
        <v>5839</v>
      </c>
      <c r="DR88" s="238"/>
      <c r="DS88" s="240">
        <v>2208</v>
      </c>
      <c r="DT88" s="238"/>
      <c r="DU88" s="240">
        <v>1337</v>
      </c>
      <c r="DV88" s="238"/>
      <c r="DW88" s="240">
        <v>2825</v>
      </c>
      <c r="DX88" s="238"/>
      <c r="DY88" s="240">
        <v>2270</v>
      </c>
      <c r="DZ88" s="238"/>
      <c r="EA88" s="240">
        <v>1149</v>
      </c>
      <c r="EB88" s="238"/>
      <c r="EC88" s="240">
        <v>1766</v>
      </c>
      <c r="ED88" s="238"/>
      <c r="EE88" s="240">
        <v>11171</v>
      </c>
      <c r="EF88" s="238"/>
      <c r="EG88" s="240">
        <v>7376</v>
      </c>
      <c r="EH88" s="238"/>
      <c r="EI88" s="240">
        <v>3757</v>
      </c>
      <c r="EJ88" s="238"/>
      <c r="EK88" s="240">
        <v>3962</v>
      </c>
      <c r="EL88" s="238"/>
      <c r="EM88" s="240">
        <v>1810</v>
      </c>
      <c r="EN88" s="238"/>
      <c r="EO88" s="240">
        <v>2988</v>
      </c>
      <c r="EP88" s="238"/>
      <c r="EQ88" s="240">
        <v>2319</v>
      </c>
      <c r="ER88" s="238"/>
      <c r="ES88" s="239">
        <v>114</v>
      </c>
      <c r="ET88" s="238"/>
      <c r="EU88" s="239">
        <v>122</v>
      </c>
      <c r="EV88" s="238"/>
      <c r="EW88" s="238"/>
      <c r="EX88" s="238"/>
      <c r="EY88" s="238"/>
      <c r="EZ88" s="238"/>
      <c r="FA88" s="238"/>
      <c r="FB88" s="238"/>
      <c r="FC88" s="238"/>
      <c r="FD88" s="238"/>
      <c r="FE88" s="238"/>
      <c r="FF88" s="238"/>
      <c r="FG88" s="238"/>
      <c r="FH88" s="238"/>
      <c r="FI88" s="238"/>
      <c r="FJ88" s="238"/>
      <c r="FK88" s="238"/>
      <c r="FL88" s="238"/>
      <c r="FM88" s="238"/>
      <c r="FN88" s="238"/>
      <c r="FO88" s="238"/>
      <c r="FP88" s="238"/>
      <c r="FQ88" s="238"/>
      <c r="FR88" s="238"/>
      <c r="FS88" s="238"/>
      <c r="FT88" s="238"/>
      <c r="FU88" s="238"/>
      <c r="FV88" s="238"/>
      <c r="FW88" s="238"/>
      <c r="FX88" s="238"/>
      <c r="FY88" s="238"/>
      <c r="FZ88" s="238"/>
      <c r="GA88" s="238"/>
      <c r="GB88" s="238"/>
      <c r="GC88" s="238"/>
      <c r="GD88" s="238"/>
      <c r="GE88" s="238"/>
      <c r="GF88" s="238"/>
      <c r="GG88" s="238"/>
      <c r="GH88" s="238"/>
      <c r="GI88" s="238"/>
      <c r="GJ88" s="238"/>
      <c r="GK88" s="238"/>
      <c r="GL88" s="238"/>
      <c r="GM88" s="238"/>
      <c r="GN88" s="238"/>
      <c r="GO88" s="238"/>
      <c r="GP88" s="238"/>
      <c r="GQ88" s="238"/>
      <c r="GR88" s="238"/>
      <c r="GS88" s="238"/>
    </row>
    <row r="89" spans="1:201" ht="11.1" customHeight="1" x14ac:dyDescent="0.2">
      <c r="A89" s="237" t="s">
        <v>406</v>
      </c>
      <c r="B89" s="238"/>
      <c r="C89" s="239">
        <v>91</v>
      </c>
      <c r="D89" s="238"/>
      <c r="E89" s="240">
        <v>5099</v>
      </c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9">
        <v>650</v>
      </c>
      <c r="V89" s="238"/>
      <c r="W89" s="238"/>
      <c r="X89" s="238"/>
      <c r="Y89" s="240">
        <v>26685</v>
      </c>
      <c r="Z89" s="238"/>
      <c r="AA89" s="238"/>
      <c r="AB89" s="238"/>
      <c r="AC89" s="240">
        <v>27449</v>
      </c>
      <c r="AD89" s="238"/>
      <c r="AE89" s="238"/>
      <c r="AF89" s="238"/>
      <c r="AG89" s="240">
        <v>25868</v>
      </c>
      <c r="AH89" s="238"/>
      <c r="AI89" s="240">
        <v>21958</v>
      </c>
      <c r="AJ89" s="238"/>
      <c r="AK89" s="238"/>
      <c r="AL89" s="238"/>
      <c r="AM89" s="239">
        <v>281</v>
      </c>
      <c r="AN89" s="238"/>
      <c r="AO89" s="239">
        <v>12</v>
      </c>
      <c r="AP89" s="238"/>
      <c r="AQ89" s="240">
        <v>16108</v>
      </c>
      <c r="AR89" s="238"/>
      <c r="AS89" s="238"/>
      <c r="AT89" s="238"/>
      <c r="AU89" s="238"/>
      <c r="AV89" s="238"/>
      <c r="AW89" s="238"/>
      <c r="AX89" s="238"/>
      <c r="AY89" s="240">
        <v>6795</v>
      </c>
      <c r="AZ89" s="238"/>
      <c r="BA89" s="240">
        <v>17374</v>
      </c>
      <c r="BB89" s="238"/>
      <c r="BC89" s="240">
        <v>11879</v>
      </c>
      <c r="BD89" s="238"/>
      <c r="BE89" s="238"/>
      <c r="BF89" s="238"/>
      <c r="BG89" s="240">
        <v>13726</v>
      </c>
      <c r="BH89" s="238"/>
      <c r="BI89" s="238"/>
      <c r="BJ89" s="238"/>
      <c r="BK89" s="238"/>
      <c r="BL89" s="238"/>
      <c r="BM89" s="238"/>
      <c r="BN89" s="238"/>
      <c r="BO89" s="238"/>
      <c r="BP89" s="238"/>
      <c r="BQ89" s="240">
        <v>8573</v>
      </c>
      <c r="BR89" s="238"/>
      <c r="BS89" s="240">
        <v>7500</v>
      </c>
      <c r="BT89" s="238"/>
      <c r="BU89" s="240">
        <v>10104</v>
      </c>
      <c r="BV89" s="238"/>
      <c r="BW89" s="238"/>
      <c r="BX89" s="238"/>
      <c r="BY89" s="238"/>
      <c r="BZ89" s="238"/>
      <c r="CA89" s="238"/>
      <c r="CB89" s="238"/>
      <c r="CC89" s="238"/>
      <c r="CD89" s="238"/>
      <c r="CE89" s="240">
        <v>8460</v>
      </c>
      <c r="CF89" s="238"/>
      <c r="CG89" s="240">
        <v>3673</v>
      </c>
      <c r="CH89" s="238"/>
      <c r="CI89" s="240">
        <v>7657</v>
      </c>
      <c r="CJ89" s="238"/>
      <c r="CK89" s="240">
        <v>6052</v>
      </c>
      <c r="CL89" s="238"/>
      <c r="CM89" s="240">
        <v>4133</v>
      </c>
      <c r="CN89" s="238"/>
      <c r="CO89" s="240">
        <v>5204</v>
      </c>
      <c r="CP89" s="238"/>
      <c r="CQ89" s="240">
        <v>15098</v>
      </c>
      <c r="CR89" s="238"/>
      <c r="CS89" s="240">
        <v>3828</v>
      </c>
      <c r="CT89" s="238"/>
      <c r="CU89" s="240">
        <v>6764</v>
      </c>
      <c r="CV89" s="238"/>
      <c r="CW89" s="240">
        <v>6497</v>
      </c>
      <c r="CX89" s="238"/>
      <c r="CY89" s="240">
        <v>2984</v>
      </c>
      <c r="CZ89" s="238"/>
      <c r="DA89" s="240">
        <v>3584</v>
      </c>
      <c r="DB89" s="238"/>
      <c r="DC89" s="240">
        <v>6415</v>
      </c>
      <c r="DD89" s="238"/>
      <c r="DE89" s="240">
        <v>5765</v>
      </c>
      <c r="DF89" s="238"/>
      <c r="DG89" s="240">
        <v>3580</v>
      </c>
      <c r="DH89" s="238"/>
      <c r="DI89" s="240">
        <v>5319</v>
      </c>
      <c r="DJ89" s="238"/>
      <c r="DK89" s="240">
        <v>7777</v>
      </c>
      <c r="DL89" s="238"/>
      <c r="DM89" s="240">
        <v>9384</v>
      </c>
      <c r="DN89" s="238"/>
      <c r="DO89" s="240">
        <v>15060</v>
      </c>
      <c r="DP89" s="238"/>
      <c r="DQ89" s="240">
        <v>7800</v>
      </c>
      <c r="DR89" s="238"/>
      <c r="DS89" s="240">
        <v>8819</v>
      </c>
      <c r="DT89" s="238"/>
      <c r="DU89" s="240">
        <v>3301</v>
      </c>
      <c r="DV89" s="238"/>
      <c r="DW89" s="240">
        <v>5806</v>
      </c>
      <c r="DX89" s="238"/>
      <c r="DY89" s="240">
        <v>12097</v>
      </c>
      <c r="DZ89" s="238"/>
      <c r="EA89" s="240">
        <v>1420</v>
      </c>
      <c r="EB89" s="238"/>
      <c r="EC89" s="240">
        <v>2880</v>
      </c>
      <c r="ED89" s="238"/>
      <c r="EE89" s="240">
        <v>15434</v>
      </c>
      <c r="EF89" s="238"/>
      <c r="EG89" s="240">
        <v>6625</v>
      </c>
      <c r="EH89" s="238"/>
      <c r="EI89" s="240">
        <v>5961</v>
      </c>
      <c r="EJ89" s="238"/>
      <c r="EK89" s="240">
        <v>2241</v>
      </c>
      <c r="EL89" s="238"/>
      <c r="EM89" s="240">
        <v>4463</v>
      </c>
      <c r="EN89" s="238"/>
      <c r="EO89" s="240">
        <v>5039</v>
      </c>
      <c r="EP89" s="238"/>
      <c r="EQ89" s="240">
        <v>3978</v>
      </c>
      <c r="ER89" s="238"/>
      <c r="ES89" s="239">
        <v>931</v>
      </c>
      <c r="ET89" s="238"/>
      <c r="EU89" s="240">
        <v>4040</v>
      </c>
      <c r="EV89" s="238"/>
      <c r="EW89" s="240">
        <v>8971</v>
      </c>
      <c r="EX89" s="238"/>
      <c r="EY89" s="239">
        <v>761</v>
      </c>
      <c r="EZ89" s="238"/>
      <c r="FA89" s="240">
        <v>2860</v>
      </c>
      <c r="FB89" s="238"/>
      <c r="FC89" s="238"/>
      <c r="FD89" s="238"/>
      <c r="FE89" s="238"/>
      <c r="FF89" s="238"/>
      <c r="FG89" s="238"/>
      <c r="FH89" s="238"/>
      <c r="FI89" s="239">
        <v>10</v>
      </c>
      <c r="FJ89" s="238"/>
      <c r="FK89" s="239">
        <v>231</v>
      </c>
      <c r="FL89" s="238"/>
      <c r="FM89" s="238">
        <v>139</v>
      </c>
      <c r="FN89" s="238"/>
      <c r="FO89" s="238"/>
      <c r="FP89" s="238"/>
      <c r="FQ89" s="238"/>
      <c r="FR89" s="238"/>
      <c r="FS89" s="238"/>
      <c r="FT89" s="238"/>
      <c r="FU89" s="238"/>
      <c r="FV89" s="238"/>
      <c r="FW89" s="238"/>
      <c r="FX89" s="238"/>
      <c r="FY89" s="238"/>
      <c r="FZ89" s="238"/>
      <c r="GA89" s="238"/>
      <c r="GB89" s="238"/>
      <c r="GC89" s="238"/>
      <c r="GD89" s="238"/>
      <c r="GE89" s="238"/>
      <c r="GF89" s="238"/>
      <c r="GG89" s="238"/>
      <c r="GH89" s="238"/>
      <c r="GI89" s="238"/>
      <c r="GJ89" s="238"/>
      <c r="GK89" s="238"/>
      <c r="GL89" s="238"/>
      <c r="GM89" s="238"/>
      <c r="GN89" s="238"/>
      <c r="GO89" s="238"/>
      <c r="GP89" s="238"/>
      <c r="GQ89" s="238"/>
      <c r="GR89" s="238"/>
      <c r="GS89" s="238"/>
    </row>
    <row r="90" spans="1:201" ht="11.1" customHeight="1" x14ac:dyDescent="0.2">
      <c r="A90" s="237" t="s">
        <v>398</v>
      </c>
      <c r="B90" s="238"/>
      <c r="C90" s="238"/>
      <c r="D90" s="238"/>
      <c r="E90" s="239">
        <v>541</v>
      </c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9">
        <v>116</v>
      </c>
      <c r="V90" s="238"/>
      <c r="W90" s="238"/>
      <c r="X90" s="238"/>
      <c r="Y90" s="240">
        <v>6151</v>
      </c>
      <c r="Z90" s="238"/>
      <c r="AA90" s="238"/>
      <c r="AB90" s="238"/>
      <c r="AC90" s="240">
        <v>1688</v>
      </c>
      <c r="AD90" s="238"/>
      <c r="AE90" s="238"/>
      <c r="AF90" s="238"/>
      <c r="AG90" s="240">
        <v>7106</v>
      </c>
      <c r="AH90" s="238"/>
      <c r="AI90" s="240">
        <v>6242</v>
      </c>
      <c r="AJ90" s="238"/>
      <c r="AK90" s="238"/>
      <c r="AL90" s="238"/>
      <c r="AM90" s="240">
        <v>1296</v>
      </c>
      <c r="AN90" s="238"/>
      <c r="AO90" s="238"/>
      <c r="AP90" s="238"/>
      <c r="AQ90" s="240">
        <v>7537</v>
      </c>
      <c r="AR90" s="238"/>
      <c r="AS90" s="238"/>
      <c r="AT90" s="238"/>
      <c r="AU90" s="238"/>
      <c r="AV90" s="238"/>
      <c r="AW90" s="238"/>
      <c r="AX90" s="238"/>
      <c r="AY90" s="239">
        <v>743</v>
      </c>
      <c r="AZ90" s="238"/>
      <c r="BA90" s="240">
        <v>1605</v>
      </c>
      <c r="BB90" s="238"/>
      <c r="BC90" s="240">
        <v>1715</v>
      </c>
      <c r="BD90" s="238"/>
      <c r="BE90" s="239">
        <v>10</v>
      </c>
      <c r="BF90" s="238"/>
      <c r="BG90" s="240">
        <v>1125</v>
      </c>
      <c r="BH90" s="238"/>
      <c r="BI90" s="238"/>
      <c r="BJ90" s="238"/>
      <c r="BK90" s="238"/>
      <c r="BL90" s="238"/>
      <c r="BM90" s="238"/>
      <c r="BN90" s="238"/>
      <c r="BO90" s="238"/>
      <c r="BP90" s="238"/>
      <c r="BQ90" s="239">
        <v>448</v>
      </c>
      <c r="BR90" s="238"/>
      <c r="BS90" s="239">
        <v>695</v>
      </c>
      <c r="BT90" s="238"/>
      <c r="BU90" s="240">
        <v>2883</v>
      </c>
      <c r="BV90" s="238"/>
      <c r="BW90" s="238"/>
      <c r="BX90" s="238"/>
      <c r="BY90" s="238"/>
      <c r="BZ90" s="238"/>
      <c r="CA90" s="238"/>
      <c r="CB90" s="238"/>
      <c r="CC90" s="238"/>
      <c r="CD90" s="238"/>
      <c r="CE90" s="240">
        <v>1180</v>
      </c>
      <c r="CF90" s="238"/>
      <c r="CG90" s="239">
        <v>574</v>
      </c>
      <c r="CH90" s="238"/>
      <c r="CI90" s="239">
        <v>301</v>
      </c>
      <c r="CJ90" s="238"/>
      <c r="CK90" s="239">
        <v>45</v>
      </c>
      <c r="CL90" s="238"/>
      <c r="CM90" s="238"/>
      <c r="CN90" s="238"/>
      <c r="CO90" s="239">
        <v>155</v>
      </c>
      <c r="CP90" s="238"/>
      <c r="CQ90" s="240">
        <v>1904</v>
      </c>
      <c r="CR90" s="238"/>
      <c r="CS90" s="239">
        <v>134</v>
      </c>
      <c r="CT90" s="238"/>
      <c r="CU90" s="238"/>
      <c r="CV90" s="238"/>
      <c r="CW90" s="240">
        <v>1628</v>
      </c>
      <c r="CX90" s="238"/>
      <c r="CY90" s="240">
        <v>1236</v>
      </c>
      <c r="CZ90" s="238"/>
      <c r="DA90" s="240">
        <v>1019</v>
      </c>
      <c r="DB90" s="238"/>
      <c r="DC90" s="239">
        <v>147</v>
      </c>
      <c r="DD90" s="238"/>
      <c r="DE90" s="239">
        <v>640</v>
      </c>
      <c r="DF90" s="238"/>
      <c r="DG90" s="238"/>
      <c r="DH90" s="238"/>
      <c r="DI90" s="239">
        <v>130</v>
      </c>
      <c r="DJ90" s="238"/>
      <c r="DK90" s="240">
        <v>3275</v>
      </c>
      <c r="DL90" s="238"/>
      <c r="DM90" s="239">
        <v>735</v>
      </c>
      <c r="DN90" s="238"/>
      <c r="DO90" s="240">
        <v>1085</v>
      </c>
      <c r="DP90" s="238"/>
      <c r="DQ90" s="238"/>
      <c r="DR90" s="238"/>
      <c r="DS90" s="239">
        <v>80</v>
      </c>
      <c r="DT90" s="238"/>
      <c r="DU90" s="239">
        <v>986</v>
      </c>
      <c r="DV90" s="238"/>
      <c r="DW90" s="239">
        <v>955</v>
      </c>
      <c r="DX90" s="238"/>
      <c r="DY90" s="240">
        <v>2905</v>
      </c>
      <c r="DZ90" s="238"/>
      <c r="EA90" s="238"/>
      <c r="EB90" s="238"/>
      <c r="EC90" s="239">
        <v>130</v>
      </c>
      <c r="ED90" s="238"/>
      <c r="EE90" s="240">
        <v>2134</v>
      </c>
      <c r="EF90" s="238"/>
      <c r="EG90" s="239">
        <v>735</v>
      </c>
      <c r="EH90" s="238"/>
      <c r="EI90" s="240">
        <v>1463</v>
      </c>
      <c r="EJ90" s="238"/>
      <c r="EK90" s="239">
        <v>91</v>
      </c>
      <c r="EL90" s="238"/>
      <c r="EM90" s="238"/>
      <c r="EN90" s="238"/>
      <c r="EO90" s="239">
        <v>881</v>
      </c>
      <c r="EP90" s="238"/>
      <c r="EQ90" s="239">
        <v>144</v>
      </c>
      <c r="ER90" s="238"/>
      <c r="ES90" s="239">
        <v>62</v>
      </c>
      <c r="ET90" s="238"/>
      <c r="EU90" s="239">
        <v>487</v>
      </c>
      <c r="EV90" s="238"/>
      <c r="EW90" s="239">
        <v>999</v>
      </c>
      <c r="EX90" s="238"/>
      <c r="EY90" s="239">
        <v>41</v>
      </c>
      <c r="EZ90" s="238"/>
      <c r="FA90" s="240">
        <v>1228</v>
      </c>
      <c r="FB90" s="238"/>
      <c r="FC90" s="238"/>
      <c r="FD90" s="238"/>
      <c r="FE90" s="238"/>
      <c r="FF90" s="238"/>
      <c r="FG90" s="238"/>
      <c r="FH90" s="238"/>
      <c r="FI90" s="238"/>
      <c r="FJ90" s="238"/>
      <c r="FK90" s="238"/>
      <c r="FL90" s="238"/>
      <c r="FM90" s="238"/>
      <c r="FN90" s="238"/>
      <c r="FO90" s="238"/>
      <c r="FP90" s="238"/>
      <c r="FQ90" s="238"/>
      <c r="FR90" s="238"/>
      <c r="FS90" s="238"/>
      <c r="FT90" s="238"/>
      <c r="FU90" s="238"/>
      <c r="FV90" s="238"/>
      <c r="FW90" s="238"/>
      <c r="FX90" s="238"/>
      <c r="FY90" s="238"/>
      <c r="FZ90" s="238"/>
      <c r="GA90" s="238"/>
      <c r="GB90" s="238"/>
      <c r="GC90" s="238"/>
      <c r="GD90" s="238"/>
      <c r="GE90" s="238"/>
      <c r="GF90" s="238"/>
      <c r="GG90" s="238"/>
      <c r="GH90" s="238"/>
      <c r="GI90" s="238"/>
      <c r="GJ90" s="238"/>
      <c r="GK90" s="238"/>
      <c r="GL90" s="238"/>
      <c r="GM90" s="238"/>
      <c r="GN90" s="238"/>
      <c r="GO90" s="238"/>
      <c r="GP90" s="238"/>
      <c r="GQ90" s="238"/>
      <c r="GR90" s="238"/>
      <c r="GS90" s="238"/>
    </row>
    <row r="91" spans="1:201" ht="11.1" customHeight="1" x14ac:dyDescent="0.2">
      <c r="A91" s="237" t="s">
        <v>407</v>
      </c>
      <c r="B91" s="238"/>
      <c r="C91" s="239">
        <v>2</v>
      </c>
      <c r="D91" s="238"/>
      <c r="E91" s="239">
        <v>2</v>
      </c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40">
        <v>1215</v>
      </c>
      <c r="Z91" s="238"/>
      <c r="AA91" s="238"/>
      <c r="AB91" s="238"/>
      <c r="AC91" s="238"/>
      <c r="AD91" s="238"/>
      <c r="AE91" s="238"/>
      <c r="AF91" s="238"/>
      <c r="AG91" s="240">
        <v>1525</v>
      </c>
      <c r="AH91" s="238"/>
      <c r="AI91" s="238"/>
      <c r="AJ91" s="238"/>
      <c r="AK91" s="238"/>
      <c r="AL91" s="238"/>
      <c r="AM91" s="239">
        <v>832</v>
      </c>
      <c r="AN91" s="238"/>
      <c r="AO91" s="238"/>
      <c r="AP91" s="238"/>
      <c r="AQ91" s="239">
        <v>41</v>
      </c>
      <c r="AR91" s="238"/>
      <c r="AS91" s="238"/>
      <c r="AT91" s="238"/>
      <c r="AU91" s="238"/>
      <c r="AV91" s="238"/>
      <c r="AW91" s="238"/>
      <c r="AX91" s="238"/>
      <c r="AY91" s="238"/>
      <c r="AZ91" s="238"/>
      <c r="BA91" s="238"/>
      <c r="BB91" s="238"/>
      <c r="BC91" s="238"/>
      <c r="BD91" s="238"/>
      <c r="BE91" s="238"/>
      <c r="BF91" s="238"/>
      <c r="BG91" s="238"/>
      <c r="BH91" s="238"/>
      <c r="BI91" s="238"/>
      <c r="BJ91" s="238"/>
      <c r="BK91" s="238"/>
      <c r="BL91" s="238"/>
      <c r="BM91" s="239">
        <v>6</v>
      </c>
      <c r="BN91" s="238"/>
      <c r="BO91" s="238"/>
      <c r="BP91" s="238"/>
      <c r="BQ91" s="238"/>
      <c r="BR91" s="238"/>
      <c r="BS91" s="239">
        <v>12</v>
      </c>
      <c r="BT91" s="238"/>
      <c r="BU91" s="238"/>
      <c r="BV91" s="238"/>
      <c r="BW91" s="238"/>
      <c r="BX91" s="238"/>
      <c r="BY91" s="238"/>
      <c r="BZ91" s="238"/>
      <c r="CA91" s="238"/>
      <c r="CB91" s="238"/>
      <c r="CC91" s="238"/>
      <c r="CD91" s="238"/>
      <c r="CE91" s="240">
        <v>1888</v>
      </c>
      <c r="CF91" s="238"/>
      <c r="CG91" s="238"/>
      <c r="CH91" s="238"/>
      <c r="CI91" s="238"/>
      <c r="CJ91" s="238"/>
      <c r="CK91" s="238"/>
      <c r="CL91" s="238"/>
      <c r="CM91" s="238"/>
      <c r="CN91" s="238"/>
      <c r="CO91" s="238"/>
      <c r="CP91" s="238"/>
      <c r="CQ91" s="239">
        <v>801</v>
      </c>
      <c r="CR91" s="238"/>
      <c r="CS91" s="238"/>
      <c r="CT91" s="238"/>
      <c r="CU91" s="238"/>
      <c r="CV91" s="238"/>
      <c r="CW91" s="238"/>
      <c r="CX91" s="238"/>
      <c r="CY91" s="238"/>
      <c r="CZ91" s="238"/>
      <c r="DA91" s="238"/>
      <c r="DB91" s="238"/>
      <c r="DC91" s="238"/>
      <c r="DD91" s="238"/>
      <c r="DE91" s="238"/>
      <c r="DF91" s="238"/>
      <c r="DG91" s="238"/>
      <c r="DH91" s="238"/>
      <c r="DI91" s="238"/>
      <c r="DJ91" s="238"/>
      <c r="DK91" s="238"/>
      <c r="DL91" s="238"/>
      <c r="DM91" s="238"/>
      <c r="DN91" s="238"/>
      <c r="DO91" s="239">
        <v>281</v>
      </c>
      <c r="DP91" s="238"/>
      <c r="DQ91" s="238"/>
      <c r="DR91" s="238"/>
      <c r="DS91" s="239">
        <v>12</v>
      </c>
      <c r="DT91" s="238"/>
      <c r="DU91" s="238"/>
      <c r="DV91" s="238"/>
      <c r="DW91" s="238"/>
      <c r="DX91" s="238"/>
      <c r="DY91" s="238"/>
      <c r="DZ91" s="238"/>
      <c r="EA91" s="238"/>
      <c r="EB91" s="238"/>
      <c r="EC91" s="238"/>
      <c r="ED91" s="238"/>
      <c r="EE91" s="239">
        <v>547</v>
      </c>
      <c r="EF91" s="238"/>
      <c r="EG91" s="238"/>
      <c r="EH91" s="238"/>
      <c r="EI91" s="238"/>
      <c r="EJ91" s="238"/>
      <c r="EK91" s="238"/>
      <c r="EL91" s="238"/>
      <c r="EM91" s="238"/>
      <c r="EN91" s="238"/>
      <c r="EO91" s="238"/>
      <c r="EP91" s="238"/>
      <c r="EQ91" s="238"/>
      <c r="ER91" s="238"/>
      <c r="ES91" s="238"/>
      <c r="ET91" s="238"/>
      <c r="EU91" s="238"/>
      <c r="EV91" s="238"/>
      <c r="EW91" s="238"/>
      <c r="EX91" s="238"/>
      <c r="EY91" s="238"/>
      <c r="EZ91" s="238"/>
      <c r="FA91" s="238"/>
      <c r="FB91" s="238"/>
      <c r="FC91" s="238"/>
      <c r="FD91" s="238"/>
      <c r="FE91" s="238"/>
      <c r="FF91" s="238"/>
      <c r="FG91" s="238"/>
      <c r="FH91" s="238"/>
      <c r="FI91" s="238"/>
      <c r="FJ91" s="238"/>
      <c r="FK91" s="238"/>
      <c r="FL91" s="238"/>
      <c r="FM91" s="238"/>
      <c r="FN91" s="238"/>
      <c r="FO91" s="238"/>
      <c r="FP91" s="238"/>
      <c r="FQ91" s="238"/>
      <c r="FR91" s="238"/>
      <c r="FS91" s="238"/>
      <c r="FT91" s="238"/>
      <c r="FU91" s="238"/>
      <c r="FV91" s="238"/>
      <c r="FW91" s="238"/>
      <c r="FX91" s="238"/>
      <c r="FY91" s="238"/>
      <c r="FZ91" s="238"/>
      <c r="GA91" s="238"/>
      <c r="GB91" s="238"/>
      <c r="GC91" s="238"/>
      <c r="GD91" s="238"/>
      <c r="GE91" s="238"/>
      <c r="GF91" s="238"/>
      <c r="GG91" s="238"/>
      <c r="GH91" s="238"/>
      <c r="GI91" s="238"/>
      <c r="GJ91" s="238"/>
      <c r="GK91" s="238"/>
      <c r="GL91" s="238"/>
      <c r="GM91" s="238"/>
      <c r="GN91" s="238"/>
      <c r="GO91" s="238"/>
      <c r="GP91" s="238"/>
      <c r="GQ91" s="238"/>
      <c r="GR91" s="238"/>
      <c r="GS91" s="238"/>
    </row>
    <row r="92" spans="1:201" ht="11.1" customHeight="1" x14ac:dyDescent="0.2">
      <c r="A92" s="237" t="s">
        <v>382</v>
      </c>
      <c r="B92" s="238"/>
      <c r="C92" s="238"/>
      <c r="D92" s="238"/>
      <c r="E92" s="239">
        <v>23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9">
        <v>281</v>
      </c>
      <c r="V92" s="238"/>
      <c r="W92" s="238"/>
      <c r="X92" s="238"/>
      <c r="Y92" s="240">
        <v>4799</v>
      </c>
      <c r="Z92" s="238"/>
      <c r="AA92" s="238"/>
      <c r="AB92" s="238"/>
      <c r="AC92" s="240">
        <v>3731</v>
      </c>
      <c r="AD92" s="238"/>
      <c r="AE92" s="238"/>
      <c r="AF92" s="238"/>
      <c r="AG92" s="240">
        <v>7474</v>
      </c>
      <c r="AH92" s="238"/>
      <c r="AI92" s="240">
        <v>7317</v>
      </c>
      <c r="AJ92" s="238"/>
      <c r="AK92" s="238"/>
      <c r="AL92" s="238"/>
      <c r="AM92" s="240">
        <v>2788</v>
      </c>
      <c r="AN92" s="238"/>
      <c r="AO92" s="238"/>
      <c r="AP92" s="238"/>
      <c r="AQ92" s="240">
        <v>5162</v>
      </c>
      <c r="AR92" s="238"/>
      <c r="AS92" s="238"/>
      <c r="AT92" s="238"/>
      <c r="AU92" s="238"/>
      <c r="AV92" s="238"/>
      <c r="AW92" s="238"/>
      <c r="AX92" s="238"/>
      <c r="AY92" s="240">
        <v>1228</v>
      </c>
      <c r="AZ92" s="238"/>
      <c r="BA92" s="240">
        <v>2592</v>
      </c>
      <c r="BB92" s="238"/>
      <c r="BC92" s="240">
        <v>4416</v>
      </c>
      <c r="BD92" s="238"/>
      <c r="BE92" s="239">
        <v>153</v>
      </c>
      <c r="BF92" s="238"/>
      <c r="BG92" s="240">
        <v>2344</v>
      </c>
      <c r="BH92" s="238"/>
      <c r="BI92" s="238"/>
      <c r="BJ92" s="238"/>
      <c r="BK92" s="238"/>
      <c r="BL92" s="238"/>
      <c r="BM92" s="239">
        <v>345</v>
      </c>
      <c r="BN92" s="238"/>
      <c r="BO92" s="238"/>
      <c r="BP92" s="238"/>
      <c r="BQ92" s="240">
        <v>1292</v>
      </c>
      <c r="BR92" s="238"/>
      <c r="BS92" s="239">
        <v>852</v>
      </c>
      <c r="BT92" s="238"/>
      <c r="BU92" s="240">
        <v>1535</v>
      </c>
      <c r="BV92" s="238"/>
      <c r="BW92" s="238"/>
      <c r="BX92" s="238"/>
      <c r="BY92" s="238"/>
      <c r="BZ92" s="238"/>
      <c r="CA92" s="238"/>
      <c r="CB92" s="238"/>
      <c r="CC92" s="238"/>
      <c r="CD92" s="238"/>
      <c r="CE92" s="240">
        <v>1525</v>
      </c>
      <c r="CF92" s="238"/>
      <c r="CG92" s="238"/>
      <c r="CH92" s="238"/>
      <c r="CI92" s="240">
        <v>1374</v>
      </c>
      <c r="CJ92" s="238"/>
      <c r="CK92" s="240">
        <v>1490</v>
      </c>
      <c r="CL92" s="238"/>
      <c r="CM92" s="239">
        <v>136</v>
      </c>
      <c r="CN92" s="238"/>
      <c r="CO92" s="239">
        <v>704</v>
      </c>
      <c r="CP92" s="238"/>
      <c r="CQ92" s="240">
        <v>3795</v>
      </c>
      <c r="CR92" s="238"/>
      <c r="CS92" s="239">
        <v>124</v>
      </c>
      <c r="CT92" s="238"/>
      <c r="CU92" s="239">
        <v>454</v>
      </c>
      <c r="CV92" s="238"/>
      <c r="CW92" s="239">
        <v>332</v>
      </c>
      <c r="CX92" s="238"/>
      <c r="CY92" s="240">
        <v>1178</v>
      </c>
      <c r="CZ92" s="238"/>
      <c r="DA92" s="238"/>
      <c r="DB92" s="238"/>
      <c r="DC92" s="240">
        <v>2790</v>
      </c>
      <c r="DD92" s="238"/>
      <c r="DE92" s="239">
        <v>976</v>
      </c>
      <c r="DF92" s="238"/>
      <c r="DG92" s="239">
        <v>95</v>
      </c>
      <c r="DH92" s="238"/>
      <c r="DI92" s="240">
        <v>1145</v>
      </c>
      <c r="DJ92" s="238"/>
      <c r="DK92" s="240">
        <v>1426</v>
      </c>
      <c r="DL92" s="238"/>
      <c r="DM92" s="240">
        <v>1054</v>
      </c>
      <c r="DN92" s="238"/>
      <c r="DO92" s="240">
        <v>3854</v>
      </c>
      <c r="DP92" s="238"/>
      <c r="DQ92" s="240">
        <v>1564</v>
      </c>
      <c r="DR92" s="238"/>
      <c r="DS92" s="239">
        <v>842</v>
      </c>
      <c r="DT92" s="238"/>
      <c r="DU92" s="239">
        <v>415</v>
      </c>
      <c r="DV92" s="238"/>
      <c r="DW92" s="240">
        <v>1180</v>
      </c>
      <c r="DX92" s="238"/>
      <c r="DY92" s="240">
        <v>2138</v>
      </c>
      <c r="DZ92" s="238"/>
      <c r="EA92" s="238"/>
      <c r="EB92" s="238"/>
      <c r="EC92" s="239">
        <v>276</v>
      </c>
      <c r="ED92" s="238"/>
      <c r="EE92" s="240">
        <v>1314</v>
      </c>
      <c r="EF92" s="238"/>
      <c r="EG92" s="239">
        <v>951</v>
      </c>
      <c r="EH92" s="238"/>
      <c r="EI92" s="240">
        <v>1560</v>
      </c>
      <c r="EJ92" s="238"/>
      <c r="EK92" s="240">
        <v>1052</v>
      </c>
      <c r="EL92" s="238"/>
      <c r="EM92" s="239">
        <v>786</v>
      </c>
      <c r="EN92" s="238"/>
      <c r="EO92" s="240">
        <v>1417</v>
      </c>
      <c r="EP92" s="238"/>
      <c r="EQ92" s="239">
        <v>155</v>
      </c>
      <c r="ER92" s="238"/>
      <c r="ES92" s="239">
        <v>272</v>
      </c>
      <c r="ET92" s="238"/>
      <c r="EU92" s="239">
        <v>468</v>
      </c>
      <c r="EV92" s="238"/>
      <c r="EW92" s="240">
        <v>1647</v>
      </c>
      <c r="EX92" s="238"/>
      <c r="EY92" s="239">
        <v>105</v>
      </c>
      <c r="EZ92" s="238"/>
      <c r="FA92" s="239">
        <v>895</v>
      </c>
      <c r="FB92" s="238"/>
      <c r="FC92" s="238"/>
      <c r="FD92" s="238"/>
      <c r="FE92" s="238"/>
      <c r="FF92" s="238"/>
      <c r="FG92" s="238"/>
      <c r="FH92" s="238"/>
      <c r="FI92" s="239">
        <v>10</v>
      </c>
      <c r="FJ92" s="238"/>
      <c r="FK92" s="239">
        <v>8</v>
      </c>
      <c r="FL92" s="238"/>
      <c r="FM92" s="238">
        <v>3</v>
      </c>
      <c r="FN92" s="238"/>
      <c r="FO92" s="238"/>
      <c r="FP92" s="238"/>
      <c r="FQ92" s="238"/>
      <c r="FR92" s="238"/>
      <c r="FS92" s="238"/>
      <c r="FT92" s="238"/>
      <c r="FU92" s="238"/>
      <c r="FV92" s="238"/>
      <c r="FW92" s="238"/>
      <c r="FX92" s="238"/>
      <c r="FY92" s="238"/>
      <c r="FZ92" s="238"/>
      <c r="GA92" s="238"/>
      <c r="GB92" s="238"/>
      <c r="GC92" s="238"/>
      <c r="GD92" s="238"/>
      <c r="GE92" s="238"/>
      <c r="GF92" s="238"/>
      <c r="GG92" s="238"/>
      <c r="GH92" s="238"/>
      <c r="GI92" s="238"/>
      <c r="GJ92" s="238"/>
      <c r="GK92" s="238"/>
      <c r="GL92" s="238"/>
      <c r="GM92" s="238"/>
      <c r="GN92" s="238"/>
      <c r="GO92" s="238"/>
      <c r="GP92" s="238"/>
      <c r="GQ92" s="238"/>
      <c r="GR92" s="238"/>
      <c r="GS92" s="238"/>
    </row>
    <row r="93" spans="1:201" ht="11.1" customHeight="1" x14ac:dyDescent="0.2">
      <c r="A93" s="237" t="s">
        <v>408</v>
      </c>
      <c r="B93" s="238"/>
      <c r="C93" s="238"/>
      <c r="D93" s="238"/>
      <c r="E93" s="239">
        <v>16</v>
      </c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40">
        <v>1164</v>
      </c>
      <c r="Z93" s="238"/>
      <c r="AA93" s="238"/>
      <c r="AB93" s="238"/>
      <c r="AC93" s="240">
        <v>6306</v>
      </c>
      <c r="AD93" s="238"/>
      <c r="AE93" s="238"/>
      <c r="AF93" s="238"/>
      <c r="AG93" s="240">
        <v>1197</v>
      </c>
      <c r="AH93" s="238"/>
      <c r="AI93" s="240">
        <v>1698</v>
      </c>
      <c r="AJ93" s="238"/>
      <c r="AK93" s="238"/>
      <c r="AL93" s="238"/>
      <c r="AM93" s="239">
        <v>388</v>
      </c>
      <c r="AN93" s="238"/>
      <c r="AO93" s="238"/>
      <c r="AP93" s="238"/>
      <c r="AQ93" s="239">
        <v>413</v>
      </c>
      <c r="AR93" s="238"/>
      <c r="AS93" s="238"/>
      <c r="AT93" s="238"/>
      <c r="AU93" s="238"/>
      <c r="AV93" s="238"/>
      <c r="AW93" s="238"/>
      <c r="AX93" s="238"/>
      <c r="AY93" s="239">
        <v>277</v>
      </c>
      <c r="AZ93" s="238"/>
      <c r="BA93" s="239">
        <v>592</v>
      </c>
      <c r="BB93" s="238"/>
      <c r="BC93" s="239">
        <v>477</v>
      </c>
      <c r="BD93" s="238"/>
      <c r="BE93" s="238"/>
      <c r="BF93" s="238"/>
      <c r="BG93" s="239">
        <v>274</v>
      </c>
      <c r="BH93" s="238"/>
      <c r="BI93" s="238"/>
      <c r="BJ93" s="238"/>
      <c r="BK93" s="238"/>
      <c r="BL93" s="238"/>
      <c r="BM93" s="239">
        <v>21</v>
      </c>
      <c r="BN93" s="238"/>
      <c r="BO93" s="238"/>
      <c r="BP93" s="238"/>
      <c r="BQ93" s="239">
        <v>244</v>
      </c>
      <c r="BR93" s="238"/>
      <c r="BS93" s="239">
        <v>97</v>
      </c>
      <c r="BT93" s="238"/>
      <c r="BU93" s="239">
        <v>914</v>
      </c>
      <c r="BV93" s="238"/>
      <c r="BW93" s="238"/>
      <c r="BX93" s="238"/>
      <c r="BY93" s="238"/>
      <c r="BZ93" s="238"/>
      <c r="CA93" s="238"/>
      <c r="CB93" s="238"/>
      <c r="CC93" s="238"/>
      <c r="CD93" s="238"/>
      <c r="CE93" s="238"/>
      <c r="CF93" s="238"/>
      <c r="CG93" s="238"/>
      <c r="CH93" s="238"/>
      <c r="CI93" s="239">
        <v>78</v>
      </c>
      <c r="CJ93" s="238"/>
      <c r="CK93" s="238"/>
      <c r="CL93" s="238"/>
      <c r="CM93" s="238"/>
      <c r="CN93" s="238"/>
      <c r="CO93" s="239">
        <v>345</v>
      </c>
      <c r="CP93" s="238"/>
      <c r="CQ93" s="239">
        <v>712</v>
      </c>
      <c r="CR93" s="238"/>
      <c r="CS93" s="238"/>
      <c r="CT93" s="238"/>
      <c r="CU93" s="239">
        <v>499</v>
      </c>
      <c r="CV93" s="238"/>
      <c r="CW93" s="239">
        <v>140</v>
      </c>
      <c r="CX93" s="238"/>
      <c r="CY93" s="239">
        <v>25</v>
      </c>
      <c r="CZ93" s="238"/>
      <c r="DA93" s="238"/>
      <c r="DB93" s="238"/>
      <c r="DC93" s="238"/>
      <c r="DD93" s="238"/>
      <c r="DE93" s="238"/>
      <c r="DF93" s="238"/>
      <c r="DG93" s="238"/>
      <c r="DH93" s="238"/>
      <c r="DI93" s="239">
        <v>124</v>
      </c>
      <c r="DJ93" s="238"/>
      <c r="DK93" s="239">
        <v>8</v>
      </c>
      <c r="DL93" s="238"/>
      <c r="DM93" s="239">
        <v>223</v>
      </c>
      <c r="DN93" s="238"/>
      <c r="DO93" s="240">
        <v>1587</v>
      </c>
      <c r="DP93" s="238"/>
      <c r="DQ93" s="239">
        <v>322</v>
      </c>
      <c r="DR93" s="238"/>
      <c r="DS93" s="239">
        <v>45</v>
      </c>
      <c r="DT93" s="238"/>
      <c r="DU93" s="238"/>
      <c r="DV93" s="238"/>
      <c r="DW93" s="240">
        <v>1255</v>
      </c>
      <c r="DX93" s="238"/>
      <c r="DY93" s="239">
        <v>144</v>
      </c>
      <c r="DZ93" s="238"/>
      <c r="EA93" s="238"/>
      <c r="EB93" s="238"/>
      <c r="EC93" s="239">
        <v>27</v>
      </c>
      <c r="ED93" s="238"/>
      <c r="EE93" s="239">
        <v>182</v>
      </c>
      <c r="EF93" s="238"/>
      <c r="EG93" s="239">
        <v>31</v>
      </c>
      <c r="EH93" s="238"/>
      <c r="EI93" s="239">
        <v>266</v>
      </c>
      <c r="EJ93" s="238"/>
      <c r="EK93" s="239">
        <v>52</v>
      </c>
      <c r="EL93" s="238"/>
      <c r="EM93" s="238"/>
      <c r="EN93" s="238"/>
      <c r="EO93" s="239">
        <v>25</v>
      </c>
      <c r="EP93" s="238"/>
      <c r="EQ93" s="238"/>
      <c r="ER93" s="238"/>
      <c r="ES93" s="238"/>
      <c r="ET93" s="238"/>
      <c r="EU93" s="238"/>
      <c r="EV93" s="238"/>
      <c r="EW93" s="239">
        <v>241</v>
      </c>
      <c r="EX93" s="238"/>
      <c r="EY93" s="238"/>
      <c r="EZ93" s="238"/>
      <c r="FA93" s="238"/>
      <c r="FB93" s="238"/>
      <c r="FC93" s="238"/>
      <c r="FD93" s="238"/>
      <c r="FE93" s="238"/>
      <c r="FF93" s="238"/>
      <c r="FG93" s="238"/>
      <c r="FH93" s="238"/>
      <c r="FI93" s="238"/>
      <c r="FJ93" s="238"/>
      <c r="FK93" s="239">
        <v>16</v>
      </c>
      <c r="FL93" s="238"/>
      <c r="FM93" s="238"/>
      <c r="FN93" s="238"/>
      <c r="FO93" s="238"/>
      <c r="FP93" s="238"/>
      <c r="FQ93" s="238"/>
      <c r="FR93" s="238"/>
      <c r="FS93" s="238"/>
      <c r="FT93" s="238"/>
      <c r="FU93" s="238"/>
      <c r="FV93" s="238"/>
      <c r="FW93" s="238"/>
      <c r="FX93" s="238"/>
      <c r="FY93" s="238"/>
      <c r="FZ93" s="238"/>
      <c r="GA93" s="238"/>
      <c r="GB93" s="238"/>
      <c r="GC93" s="238"/>
      <c r="GD93" s="238"/>
      <c r="GE93" s="238"/>
      <c r="GF93" s="238"/>
      <c r="GG93" s="238"/>
      <c r="GH93" s="238"/>
      <c r="GI93" s="238"/>
      <c r="GJ93" s="238"/>
      <c r="GK93" s="238"/>
      <c r="GL93" s="238"/>
      <c r="GM93" s="238"/>
      <c r="GN93" s="238"/>
      <c r="GO93" s="238"/>
      <c r="GP93" s="238"/>
      <c r="GQ93" s="238"/>
      <c r="GR93" s="238"/>
      <c r="GS93" s="238"/>
    </row>
    <row r="94" spans="1:201" ht="11.1" customHeight="1" x14ac:dyDescent="0.2">
      <c r="A94" s="237" t="s">
        <v>409</v>
      </c>
      <c r="B94" s="238"/>
      <c r="C94" s="238"/>
      <c r="D94" s="238"/>
      <c r="E94" s="239">
        <v>136</v>
      </c>
      <c r="F94" s="238"/>
      <c r="G94" s="239">
        <v>2</v>
      </c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40">
        <v>1083</v>
      </c>
      <c r="V94" s="238"/>
      <c r="W94" s="238"/>
      <c r="X94" s="238"/>
      <c r="Y94" s="240">
        <v>3256</v>
      </c>
      <c r="Z94" s="238"/>
      <c r="AA94" s="238"/>
      <c r="AB94" s="238"/>
      <c r="AC94" s="240">
        <v>3935</v>
      </c>
      <c r="AD94" s="238"/>
      <c r="AE94" s="238"/>
      <c r="AF94" s="238"/>
      <c r="AG94" s="240">
        <v>4950</v>
      </c>
      <c r="AH94" s="238"/>
      <c r="AI94" s="240">
        <v>5012</v>
      </c>
      <c r="AJ94" s="238"/>
      <c r="AK94" s="238"/>
      <c r="AL94" s="238"/>
      <c r="AM94" s="240">
        <v>2468</v>
      </c>
      <c r="AN94" s="238"/>
      <c r="AO94" s="238"/>
      <c r="AP94" s="238"/>
      <c r="AQ94" s="240">
        <v>3176</v>
      </c>
      <c r="AR94" s="238"/>
      <c r="AS94" s="238"/>
      <c r="AT94" s="238"/>
      <c r="AU94" s="238"/>
      <c r="AV94" s="238"/>
      <c r="AW94" s="238"/>
      <c r="AX94" s="238"/>
      <c r="AY94" s="239">
        <v>695</v>
      </c>
      <c r="AZ94" s="238"/>
      <c r="BA94" s="240">
        <v>1525</v>
      </c>
      <c r="BB94" s="238"/>
      <c r="BC94" s="240">
        <v>1514</v>
      </c>
      <c r="BD94" s="238"/>
      <c r="BE94" s="239">
        <v>8</v>
      </c>
      <c r="BF94" s="238"/>
      <c r="BG94" s="240">
        <v>2187</v>
      </c>
      <c r="BH94" s="238"/>
      <c r="BI94" s="238"/>
      <c r="BJ94" s="238"/>
      <c r="BK94" s="238"/>
      <c r="BL94" s="238"/>
      <c r="BM94" s="239">
        <v>8</v>
      </c>
      <c r="BN94" s="238"/>
      <c r="BO94" s="238"/>
      <c r="BP94" s="238"/>
      <c r="BQ94" s="240">
        <v>1354</v>
      </c>
      <c r="BR94" s="238"/>
      <c r="BS94" s="239">
        <v>978</v>
      </c>
      <c r="BT94" s="238"/>
      <c r="BU94" s="239">
        <v>774</v>
      </c>
      <c r="BV94" s="238"/>
      <c r="BW94" s="238"/>
      <c r="BX94" s="238"/>
      <c r="BY94" s="238"/>
      <c r="BZ94" s="238"/>
      <c r="CA94" s="238"/>
      <c r="CB94" s="238"/>
      <c r="CC94" s="238"/>
      <c r="CD94" s="238"/>
      <c r="CE94" s="239">
        <v>976</v>
      </c>
      <c r="CF94" s="238"/>
      <c r="CG94" s="239">
        <v>440</v>
      </c>
      <c r="CH94" s="238"/>
      <c r="CI94" s="239">
        <v>838</v>
      </c>
      <c r="CJ94" s="238"/>
      <c r="CK94" s="238"/>
      <c r="CL94" s="238"/>
      <c r="CM94" s="239">
        <v>648</v>
      </c>
      <c r="CN94" s="238"/>
      <c r="CO94" s="240">
        <v>1085</v>
      </c>
      <c r="CP94" s="238"/>
      <c r="CQ94" s="240">
        <v>1752</v>
      </c>
      <c r="CR94" s="238"/>
      <c r="CS94" s="240">
        <v>1089</v>
      </c>
      <c r="CT94" s="238"/>
      <c r="CU94" s="240">
        <v>1069</v>
      </c>
      <c r="CV94" s="238"/>
      <c r="CW94" s="240">
        <v>1015</v>
      </c>
      <c r="CX94" s="238"/>
      <c r="CY94" s="239">
        <v>437</v>
      </c>
      <c r="CZ94" s="238"/>
      <c r="DA94" s="239">
        <v>122</v>
      </c>
      <c r="DB94" s="238"/>
      <c r="DC94" s="240">
        <v>1931</v>
      </c>
      <c r="DD94" s="238"/>
      <c r="DE94" s="239">
        <v>543</v>
      </c>
      <c r="DF94" s="238"/>
      <c r="DG94" s="239">
        <v>293</v>
      </c>
      <c r="DH94" s="238"/>
      <c r="DI94" s="239">
        <v>89</v>
      </c>
      <c r="DJ94" s="238"/>
      <c r="DK94" s="239">
        <v>922</v>
      </c>
      <c r="DL94" s="238"/>
      <c r="DM94" s="239">
        <v>854</v>
      </c>
      <c r="DN94" s="238"/>
      <c r="DO94" s="240">
        <v>1733</v>
      </c>
      <c r="DP94" s="238"/>
      <c r="DQ94" s="239">
        <v>505</v>
      </c>
      <c r="DR94" s="238"/>
      <c r="DS94" s="239">
        <v>305</v>
      </c>
      <c r="DT94" s="238"/>
      <c r="DU94" s="239">
        <v>184</v>
      </c>
      <c r="DV94" s="238"/>
      <c r="DW94" s="239">
        <v>312</v>
      </c>
      <c r="DX94" s="238"/>
      <c r="DY94" s="239">
        <v>361</v>
      </c>
      <c r="DZ94" s="238"/>
      <c r="EA94" s="239">
        <v>101</v>
      </c>
      <c r="EB94" s="238"/>
      <c r="EC94" s="239">
        <v>62</v>
      </c>
      <c r="ED94" s="238"/>
      <c r="EE94" s="240">
        <v>1772</v>
      </c>
      <c r="EF94" s="238"/>
      <c r="EG94" s="239">
        <v>163</v>
      </c>
      <c r="EH94" s="238"/>
      <c r="EI94" s="240">
        <v>1281</v>
      </c>
      <c r="EJ94" s="238"/>
      <c r="EK94" s="239">
        <v>569</v>
      </c>
      <c r="EL94" s="238"/>
      <c r="EM94" s="239">
        <v>799</v>
      </c>
      <c r="EN94" s="238"/>
      <c r="EO94" s="239">
        <v>856</v>
      </c>
      <c r="EP94" s="238"/>
      <c r="EQ94" s="239">
        <v>130</v>
      </c>
      <c r="ER94" s="238"/>
      <c r="ES94" s="239">
        <v>390</v>
      </c>
      <c r="ET94" s="238"/>
      <c r="EU94" s="239">
        <v>409</v>
      </c>
      <c r="EV94" s="238"/>
      <c r="EW94" s="239">
        <v>594</v>
      </c>
      <c r="EX94" s="238"/>
      <c r="EY94" s="239">
        <v>10</v>
      </c>
      <c r="EZ94" s="238"/>
      <c r="FA94" s="239">
        <v>388</v>
      </c>
      <c r="FB94" s="238"/>
      <c r="FC94" s="238"/>
      <c r="FD94" s="238"/>
      <c r="FE94" s="238"/>
      <c r="FF94" s="238"/>
      <c r="FG94" s="238"/>
      <c r="FH94" s="238"/>
      <c r="FI94" s="239">
        <v>2</v>
      </c>
      <c r="FJ94" s="238"/>
      <c r="FK94" s="238"/>
      <c r="FL94" s="238"/>
      <c r="FM94" s="238"/>
      <c r="FN94" s="238"/>
      <c r="FO94" s="238"/>
      <c r="FP94" s="238"/>
      <c r="FQ94" s="238"/>
      <c r="FR94" s="238"/>
      <c r="FS94" s="238"/>
      <c r="FT94" s="238"/>
      <c r="FU94" s="238"/>
      <c r="FV94" s="238"/>
      <c r="FW94" s="238"/>
      <c r="FX94" s="238"/>
      <c r="FY94" s="238"/>
      <c r="FZ94" s="238"/>
      <c r="GA94" s="238"/>
      <c r="GB94" s="238"/>
      <c r="GC94" s="238"/>
      <c r="GD94" s="238"/>
      <c r="GE94" s="238"/>
      <c r="GF94" s="238"/>
      <c r="GG94" s="238"/>
      <c r="GH94" s="238"/>
      <c r="GI94" s="238"/>
      <c r="GJ94" s="238"/>
      <c r="GK94" s="238"/>
      <c r="GL94" s="238"/>
      <c r="GM94" s="238"/>
      <c r="GN94" s="238"/>
      <c r="GO94" s="238"/>
      <c r="GP94" s="238"/>
      <c r="GQ94" s="238"/>
      <c r="GR94" s="238"/>
      <c r="GS94" s="238"/>
    </row>
    <row r="95" spans="1:201" ht="11.1" customHeight="1" x14ac:dyDescent="0.2">
      <c r="A95" s="237" t="s">
        <v>384</v>
      </c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40">
        <v>1413</v>
      </c>
      <c r="R95" s="238"/>
      <c r="S95" s="238"/>
      <c r="T95" s="238"/>
      <c r="U95" s="238"/>
      <c r="V95" s="238"/>
      <c r="W95" s="238"/>
      <c r="X95" s="238"/>
      <c r="Y95" s="239">
        <v>417</v>
      </c>
      <c r="Z95" s="238"/>
      <c r="AA95" s="238"/>
      <c r="AB95" s="238"/>
      <c r="AC95" s="238"/>
      <c r="AD95" s="238"/>
      <c r="AE95" s="238"/>
      <c r="AF95" s="238"/>
      <c r="AG95" s="239">
        <v>19</v>
      </c>
      <c r="AH95" s="238"/>
      <c r="AI95" s="239">
        <v>862</v>
      </c>
      <c r="AJ95" s="238"/>
      <c r="AK95" s="238"/>
      <c r="AL95" s="238"/>
      <c r="AM95" s="238"/>
      <c r="AN95" s="238"/>
      <c r="AO95" s="238"/>
      <c r="AP95" s="238"/>
      <c r="AQ95" s="239">
        <v>2</v>
      </c>
      <c r="AR95" s="238"/>
      <c r="AS95" s="238"/>
      <c r="AT95" s="238"/>
      <c r="AU95" s="238"/>
      <c r="AV95" s="238"/>
      <c r="AW95" s="238"/>
      <c r="AX95" s="238"/>
      <c r="AY95" s="238"/>
      <c r="AZ95" s="238"/>
      <c r="BA95" s="239">
        <v>196</v>
      </c>
      <c r="BB95" s="238"/>
      <c r="BC95" s="239">
        <v>398</v>
      </c>
      <c r="BD95" s="238"/>
      <c r="BE95" s="238"/>
      <c r="BF95" s="238"/>
      <c r="BG95" s="238"/>
      <c r="BH95" s="238"/>
      <c r="BI95" s="238"/>
      <c r="BJ95" s="238"/>
      <c r="BK95" s="238"/>
      <c r="BL95" s="238"/>
      <c r="BM95" s="238"/>
      <c r="BN95" s="238"/>
      <c r="BO95" s="238"/>
      <c r="BP95" s="238"/>
      <c r="BQ95" s="239">
        <v>652</v>
      </c>
      <c r="BR95" s="238"/>
      <c r="BS95" s="239">
        <v>846</v>
      </c>
      <c r="BT95" s="238"/>
      <c r="BU95" s="239">
        <v>431</v>
      </c>
      <c r="BV95" s="238"/>
      <c r="BW95" s="238"/>
      <c r="BX95" s="238"/>
      <c r="BY95" s="238"/>
      <c r="BZ95" s="238"/>
      <c r="CA95" s="238"/>
      <c r="CB95" s="238"/>
      <c r="CC95" s="238"/>
      <c r="CD95" s="238"/>
      <c r="CE95" s="240">
        <v>1182</v>
      </c>
      <c r="CF95" s="238"/>
      <c r="CG95" s="239">
        <v>208</v>
      </c>
      <c r="CH95" s="238"/>
      <c r="CI95" s="239">
        <v>244</v>
      </c>
      <c r="CJ95" s="238"/>
      <c r="CK95" s="238"/>
      <c r="CL95" s="238"/>
      <c r="CM95" s="239">
        <v>342</v>
      </c>
      <c r="CN95" s="238"/>
      <c r="CO95" s="239">
        <v>371</v>
      </c>
      <c r="CP95" s="238"/>
      <c r="CQ95" s="239">
        <v>900</v>
      </c>
      <c r="CR95" s="238"/>
      <c r="CS95" s="238"/>
      <c r="CT95" s="238"/>
      <c r="CU95" s="239">
        <v>163</v>
      </c>
      <c r="CV95" s="238"/>
      <c r="CW95" s="239">
        <v>718</v>
      </c>
      <c r="CX95" s="238"/>
      <c r="CY95" s="238"/>
      <c r="CZ95" s="238"/>
      <c r="DA95" s="239">
        <v>650</v>
      </c>
      <c r="DB95" s="238"/>
      <c r="DC95" s="239">
        <v>976</v>
      </c>
      <c r="DD95" s="238"/>
      <c r="DE95" s="239">
        <v>514</v>
      </c>
      <c r="DF95" s="238"/>
      <c r="DG95" s="238"/>
      <c r="DH95" s="238"/>
      <c r="DI95" s="238"/>
      <c r="DJ95" s="238"/>
      <c r="DK95" s="239">
        <v>947</v>
      </c>
      <c r="DL95" s="238"/>
      <c r="DM95" s="240">
        <v>1286</v>
      </c>
      <c r="DN95" s="238"/>
      <c r="DO95" s="240">
        <v>1677</v>
      </c>
      <c r="DP95" s="238"/>
      <c r="DQ95" s="239">
        <v>916</v>
      </c>
      <c r="DR95" s="238"/>
      <c r="DS95" s="239">
        <v>295</v>
      </c>
      <c r="DT95" s="238"/>
      <c r="DU95" s="238"/>
      <c r="DV95" s="238"/>
      <c r="DW95" s="239">
        <v>586</v>
      </c>
      <c r="DX95" s="238"/>
      <c r="DY95" s="240">
        <v>1514</v>
      </c>
      <c r="DZ95" s="238"/>
      <c r="EA95" s="238"/>
      <c r="EB95" s="238"/>
      <c r="EC95" s="239">
        <v>136</v>
      </c>
      <c r="ED95" s="238"/>
      <c r="EE95" s="240">
        <v>2222</v>
      </c>
      <c r="EF95" s="238"/>
      <c r="EG95" s="239">
        <v>246</v>
      </c>
      <c r="EH95" s="238"/>
      <c r="EI95" s="238"/>
      <c r="EJ95" s="238"/>
      <c r="EK95" s="239">
        <v>87</v>
      </c>
      <c r="EL95" s="238"/>
      <c r="EM95" s="238"/>
      <c r="EN95" s="238"/>
      <c r="EO95" s="239">
        <v>270</v>
      </c>
      <c r="EP95" s="238"/>
      <c r="EQ95" s="239">
        <v>274</v>
      </c>
      <c r="ER95" s="238"/>
      <c r="ES95" s="238"/>
      <c r="ET95" s="238"/>
      <c r="EU95" s="239">
        <v>264</v>
      </c>
      <c r="EV95" s="238"/>
      <c r="EW95" s="238"/>
      <c r="EX95" s="238"/>
      <c r="EY95" s="238"/>
      <c r="EZ95" s="238"/>
      <c r="FA95" s="238"/>
      <c r="FB95" s="238"/>
      <c r="FC95" s="238"/>
      <c r="FD95" s="238"/>
      <c r="FE95" s="238"/>
      <c r="FF95" s="238"/>
      <c r="FG95" s="238"/>
      <c r="FH95" s="238"/>
      <c r="FI95" s="238"/>
      <c r="FJ95" s="238"/>
      <c r="FK95" s="238"/>
      <c r="FL95" s="238"/>
      <c r="FM95" s="238"/>
      <c r="FN95" s="238"/>
      <c r="FO95" s="238"/>
      <c r="FP95" s="238"/>
      <c r="FQ95" s="238"/>
      <c r="FR95" s="238"/>
      <c r="FS95" s="238"/>
      <c r="FT95" s="238"/>
      <c r="FU95" s="238"/>
      <c r="FV95" s="238"/>
      <c r="FW95" s="238"/>
      <c r="FX95" s="238"/>
      <c r="FY95" s="238"/>
      <c r="FZ95" s="238"/>
      <c r="GA95" s="238"/>
      <c r="GB95" s="238"/>
      <c r="GC95" s="238"/>
      <c r="GD95" s="238"/>
      <c r="GE95" s="238"/>
      <c r="GF95" s="238"/>
      <c r="GG95" s="238"/>
      <c r="GH95" s="238"/>
      <c r="GI95" s="238"/>
      <c r="GJ95" s="238"/>
      <c r="GK95" s="238"/>
      <c r="GL95" s="238"/>
      <c r="GM95" s="238"/>
      <c r="GN95" s="238"/>
      <c r="GO95" s="238"/>
      <c r="GP95" s="238"/>
      <c r="GQ95" s="238"/>
      <c r="GR95" s="238"/>
      <c r="GS95" s="238"/>
    </row>
    <row r="96" spans="1:201" ht="11.1" customHeight="1" x14ac:dyDescent="0.2">
      <c r="A96" s="237" t="s">
        <v>410</v>
      </c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40">
        <v>10585</v>
      </c>
      <c r="T96" s="238"/>
      <c r="U96" s="240">
        <v>1182</v>
      </c>
      <c r="V96" s="238"/>
      <c r="W96" s="238"/>
      <c r="X96" s="238"/>
      <c r="Y96" s="240">
        <v>1096</v>
      </c>
      <c r="Z96" s="238"/>
      <c r="AA96" s="238"/>
      <c r="AB96" s="238"/>
      <c r="AC96" s="240">
        <v>1312</v>
      </c>
      <c r="AD96" s="238"/>
      <c r="AE96" s="238"/>
      <c r="AF96" s="238"/>
      <c r="AG96" s="239">
        <v>479</v>
      </c>
      <c r="AH96" s="238"/>
      <c r="AI96" s="240">
        <v>3256</v>
      </c>
      <c r="AJ96" s="238"/>
      <c r="AK96" s="238"/>
      <c r="AL96" s="238"/>
      <c r="AM96" s="240">
        <v>4139</v>
      </c>
      <c r="AN96" s="238"/>
      <c r="AO96" s="238"/>
      <c r="AP96" s="238"/>
      <c r="AQ96" s="239">
        <v>772</v>
      </c>
      <c r="AR96" s="238"/>
      <c r="AS96" s="238"/>
      <c r="AT96" s="238"/>
      <c r="AU96" s="238"/>
      <c r="AV96" s="238"/>
      <c r="AW96" s="238"/>
      <c r="AX96" s="238"/>
      <c r="AY96" s="239">
        <v>23</v>
      </c>
      <c r="AZ96" s="238"/>
      <c r="BA96" s="239">
        <v>334</v>
      </c>
      <c r="BB96" s="238"/>
      <c r="BC96" s="239">
        <v>6</v>
      </c>
      <c r="BD96" s="238"/>
      <c r="BE96" s="239">
        <v>31</v>
      </c>
      <c r="BF96" s="238"/>
      <c r="BG96" s="239">
        <v>235</v>
      </c>
      <c r="BH96" s="238"/>
      <c r="BI96" s="238"/>
      <c r="BJ96" s="238"/>
      <c r="BK96" s="238"/>
      <c r="BL96" s="238"/>
      <c r="BM96" s="239">
        <v>433</v>
      </c>
      <c r="BN96" s="238"/>
      <c r="BO96" s="238"/>
      <c r="BP96" s="238"/>
      <c r="BQ96" s="240">
        <v>1710</v>
      </c>
      <c r="BR96" s="238"/>
      <c r="BS96" s="239">
        <v>417</v>
      </c>
      <c r="BT96" s="238"/>
      <c r="BU96" s="239">
        <v>611</v>
      </c>
      <c r="BV96" s="238"/>
      <c r="BW96" s="238"/>
      <c r="BX96" s="238"/>
      <c r="BY96" s="238"/>
      <c r="BZ96" s="238"/>
      <c r="CA96" s="238"/>
      <c r="CB96" s="238"/>
      <c r="CC96" s="238"/>
      <c r="CD96" s="238"/>
      <c r="CE96" s="239">
        <v>964</v>
      </c>
      <c r="CF96" s="238"/>
      <c r="CG96" s="239">
        <v>66</v>
      </c>
      <c r="CH96" s="238"/>
      <c r="CI96" s="239">
        <v>373</v>
      </c>
      <c r="CJ96" s="238"/>
      <c r="CK96" s="239">
        <v>811</v>
      </c>
      <c r="CL96" s="238"/>
      <c r="CM96" s="239">
        <v>361</v>
      </c>
      <c r="CN96" s="238"/>
      <c r="CO96" s="239">
        <v>334</v>
      </c>
      <c r="CP96" s="238"/>
      <c r="CQ96" s="239">
        <v>446</v>
      </c>
      <c r="CR96" s="238"/>
      <c r="CS96" s="239">
        <v>322</v>
      </c>
      <c r="CT96" s="238"/>
      <c r="CU96" s="239">
        <v>959</v>
      </c>
      <c r="CV96" s="238"/>
      <c r="CW96" s="239">
        <v>503</v>
      </c>
      <c r="CX96" s="238"/>
      <c r="CY96" s="239">
        <v>81</v>
      </c>
      <c r="CZ96" s="238"/>
      <c r="DA96" s="238"/>
      <c r="DB96" s="238"/>
      <c r="DC96" s="239">
        <v>856</v>
      </c>
      <c r="DD96" s="238"/>
      <c r="DE96" s="239">
        <v>774</v>
      </c>
      <c r="DF96" s="238"/>
      <c r="DG96" s="238"/>
      <c r="DH96" s="238"/>
      <c r="DI96" s="239">
        <v>239</v>
      </c>
      <c r="DJ96" s="238"/>
      <c r="DK96" s="239">
        <v>196</v>
      </c>
      <c r="DL96" s="238"/>
      <c r="DM96" s="240">
        <v>1209</v>
      </c>
      <c r="DN96" s="238"/>
      <c r="DO96" s="240">
        <v>1605</v>
      </c>
      <c r="DP96" s="238"/>
      <c r="DQ96" s="238"/>
      <c r="DR96" s="238"/>
      <c r="DS96" s="239">
        <v>947</v>
      </c>
      <c r="DT96" s="238"/>
      <c r="DU96" s="239">
        <v>351</v>
      </c>
      <c r="DV96" s="238"/>
      <c r="DW96" s="239">
        <v>256</v>
      </c>
      <c r="DX96" s="238"/>
      <c r="DY96" s="240">
        <v>1570</v>
      </c>
      <c r="DZ96" s="238"/>
      <c r="EA96" s="239">
        <v>557</v>
      </c>
      <c r="EB96" s="238"/>
      <c r="EC96" s="239">
        <v>2</v>
      </c>
      <c r="ED96" s="238"/>
      <c r="EE96" s="239">
        <v>722</v>
      </c>
      <c r="EF96" s="238"/>
      <c r="EG96" s="239">
        <v>375</v>
      </c>
      <c r="EH96" s="238"/>
      <c r="EI96" s="239">
        <v>613</v>
      </c>
      <c r="EJ96" s="238"/>
      <c r="EK96" s="238"/>
      <c r="EL96" s="238"/>
      <c r="EM96" s="240">
        <v>1461</v>
      </c>
      <c r="EN96" s="238"/>
      <c r="EO96" s="239">
        <v>596</v>
      </c>
      <c r="EP96" s="238"/>
      <c r="EQ96" s="239">
        <v>161</v>
      </c>
      <c r="ER96" s="238"/>
      <c r="ES96" s="239">
        <v>244</v>
      </c>
      <c r="ET96" s="238"/>
      <c r="EU96" s="239">
        <v>27</v>
      </c>
      <c r="EV96" s="238"/>
      <c r="EW96" s="239">
        <v>710</v>
      </c>
      <c r="EX96" s="238"/>
      <c r="EY96" s="239">
        <v>2</v>
      </c>
      <c r="EZ96" s="238"/>
      <c r="FA96" s="239">
        <v>192</v>
      </c>
      <c r="FB96" s="238"/>
      <c r="FC96" s="238"/>
      <c r="FD96" s="238"/>
      <c r="FE96" s="238"/>
      <c r="FF96" s="238"/>
      <c r="FG96" s="238"/>
      <c r="FH96" s="238"/>
      <c r="FI96" s="238"/>
      <c r="FJ96" s="238"/>
      <c r="FK96" s="238"/>
      <c r="FL96" s="238"/>
      <c r="FM96" s="238"/>
      <c r="FN96" s="238"/>
      <c r="FO96" s="238"/>
      <c r="FP96" s="238"/>
      <c r="FQ96" s="238"/>
      <c r="FR96" s="238"/>
      <c r="FS96" s="238"/>
      <c r="FT96" s="238"/>
      <c r="FU96" s="238"/>
      <c r="FV96" s="238"/>
      <c r="FW96" s="238"/>
      <c r="FX96" s="238"/>
      <c r="FY96" s="238"/>
      <c r="FZ96" s="238"/>
      <c r="GA96" s="238"/>
      <c r="GB96" s="238"/>
      <c r="GC96" s="238"/>
      <c r="GD96" s="238"/>
      <c r="GE96" s="238"/>
      <c r="GF96" s="238"/>
      <c r="GG96" s="238"/>
      <c r="GH96" s="238"/>
      <c r="GI96" s="238"/>
      <c r="GJ96" s="238"/>
      <c r="GK96" s="238"/>
      <c r="GL96" s="238"/>
      <c r="GM96" s="238"/>
      <c r="GN96" s="238"/>
      <c r="GO96" s="238"/>
      <c r="GP96" s="238"/>
      <c r="GQ96" s="238"/>
      <c r="GR96" s="238"/>
      <c r="GS96" s="238"/>
    </row>
    <row r="97" spans="1:201" ht="11.1" customHeight="1" x14ac:dyDescent="0.2">
      <c r="A97" s="237" t="s">
        <v>206</v>
      </c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9">
        <v>8</v>
      </c>
      <c r="V97" s="238"/>
      <c r="W97" s="238"/>
      <c r="X97" s="238"/>
      <c r="Y97" s="240">
        <v>2949</v>
      </c>
      <c r="Z97" s="238"/>
      <c r="AA97" s="238"/>
      <c r="AB97" s="238"/>
      <c r="AC97" s="240">
        <v>2226</v>
      </c>
      <c r="AD97" s="238"/>
      <c r="AE97" s="238"/>
      <c r="AF97" s="238"/>
      <c r="AG97" s="240">
        <v>1560</v>
      </c>
      <c r="AH97" s="238"/>
      <c r="AI97" s="240">
        <v>1657</v>
      </c>
      <c r="AJ97" s="238"/>
      <c r="AK97" s="238"/>
      <c r="AL97" s="238"/>
      <c r="AM97" s="239">
        <v>737</v>
      </c>
      <c r="AN97" s="238"/>
      <c r="AO97" s="238"/>
      <c r="AP97" s="238"/>
      <c r="AQ97" s="240">
        <v>1645</v>
      </c>
      <c r="AR97" s="238"/>
      <c r="AS97" s="238"/>
      <c r="AT97" s="238"/>
      <c r="AU97" s="238"/>
      <c r="AV97" s="238"/>
      <c r="AW97" s="238"/>
      <c r="AX97" s="238"/>
      <c r="AY97" s="240">
        <v>1364</v>
      </c>
      <c r="AZ97" s="238"/>
      <c r="BA97" s="239">
        <v>640</v>
      </c>
      <c r="BB97" s="238"/>
      <c r="BC97" s="240">
        <v>1145</v>
      </c>
      <c r="BD97" s="238"/>
      <c r="BE97" s="238"/>
      <c r="BF97" s="238"/>
      <c r="BG97" s="239">
        <v>217</v>
      </c>
      <c r="BH97" s="238"/>
      <c r="BI97" s="238"/>
      <c r="BJ97" s="238"/>
      <c r="BK97" s="238"/>
      <c r="BL97" s="238"/>
      <c r="BM97" s="238"/>
      <c r="BN97" s="238"/>
      <c r="BO97" s="238"/>
      <c r="BP97" s="238"/>
      <c r="BQ97" s="238"/>
      <c r="BR97" s="238"/>
      <c r="BS97" s="240">
        <v>1286</v>
      </c>
      <c r="BT97" s="238"/>
      <c r="BU97" s="238"/>
      <c r="BV97" s="238"/>
      <c r="BW97" s="238"/>
      <c r="BX97" s="238"/>
      <c r="BY97" s="238"/>
      <c r="BZ97" s="238"/>
      <c r="CA97" s="238"/>
      <c r="CB97" s="238"/>
      <c r="CC97" s="238"/>
      <c r="CD97" s="238"/>
      <c r="CE97" s="238"/>
      <c r="CF97" s="238"/>
      <c r="CG97" s="238"/>
      <c r="CH97" s="238"/>
      <c r="CI97" s="240">
        <v>1234</v>
      </c>
      <c r="CJ97" s="238"/>
      <c r="CK97" s="238"/>
      <c r="CL97" s="238"/>
      <c r="CM97" s="238"/>
      <c r="CN97" s="238"/>
      <c r="CO97" s="239">
        <v>37</v>
      </c>
      <c r="CP97" s="238"/>
      <c r="CQ97" s="239">
        <v>611</v>
      </c>
      <c r="CR97" s="238"/>
      <c r="CS97" s="239">
        <v>212</v>
      </c>
      <c r="CT97" s="238"/>
      <c r="CU97" s="239">
        <v>74</v>
      </c>
      <c r="CV97" s="238"/>
      <c r="CW97" s="238"/>
      <c r="CX97" s="238"/>
      <c r="CY97" s="238"/>
      <c r="CZ97" s="238"/>
      <c r="DA97" s="238"/>
      <c r="DB97" s="238"/>
      <c r="DC97" s="239">
        <v>272</v>
      </c>
      <c r="DD97" s="238"/>
      <c r="DE97" s="239">
        <v>6</v>
      </c>
      <c r="DF97" s="238"/>
      <c r="DG97" s="238"/>
      <c r="DH97" s="238"/>
      <c r="DI97" s="238"/>
      <c r="DJ97" s="238"/>
      <c r="DK97" s="238"/>
      <c r="DL97" s="238"/>
      <c r="DM97" s="239">
        <v>235</v>
      </c>
      <c r="DN97" s="238"/>
      <c r="DO97" s="239">
        <v>332</v>
      </c>
      <c r="DP97" s="238"/>
      <c r="DQ97" s="238"/>
      <c r="DR97" s="238"/>
      <c r="DS97" s="239">
        <v>14</v>
      </c>
      <c r="DT97" s="238"/>
      <c r="DU97" s="238"/>
      <c r="DV97" s="238"/>
      <c r="DW97" s="239">
        <v>549</v>
      </c>
      <c r="DX97" s="238"/>
      <c r="DY97" s="239">
        <v>396</v>
      </c>
      <c r="DZ97" s="238"/>
      <c r="EA97" s="238"/>
      <c r="EB97" s="238"/>
      <c r="EC97" s="239">
        <v>14</v>
      </c>
      <c r="ED97" s="238"/>
      <c r="EE97" s="239">
        <v>790</v>
      </c>
      <c r="EF97" s="238"/>
      <c r="EG97" s="239">
        <v>384</v>
      </c>
      <c r="EH97" s="238"/>
      <c r="EI97" s="238"/>
      <c r="EJ97" s="238"/>
      <c r="EK97" s="238"/>
      <c r="EL97" s="238"/>
      <c r="EM97" s="238"/>
      <c r="EN97" s="238"/>
      <c r="EO97" s="239">
        <v>167</v>
      </c>
      <c r="EP97" s="238"/>
      <c r="EQ97" s="239">
        <v>307</v>
      </c>
      <c r="ER97" s="238"/>
      <c r="ES97" s="238"/>
      <c r="ET97" s="238"/>
      <c r="EU97" s="238"/>
      <c r="EV97" s="238"/>
      <c r="EW97" s="239">
        <v>423</v>
      </c>
      <c r="EX97" s="238"/>
      <c r="EY97" s="238"/>
      <c r="EZ97" s="238"/>
      <c r="FA97" s="238"/>
      <c r="FB97" s="238"/>
      <c r="FC97" s="238"/>
      <c r="FD97" s="238"/>
      <c r="FE97" s="238"/>
      <c r="FF97" s="238"/>
      <c r="FG97" s="238"/>
      <c r="FH97" s="238"/>
      <c r="FI97" s="238"/>
      <c r="FJ97" s="238"/>
      <c r="FK97" s="238"/>
      <c r="FL97" s="238"/>
      <c r="FM97" s="238">
        <v>10</v>
      </c>
      <c r="FN97" s="238"/>
      <c r="FO97" s="238"/>
      <c r="FP97" s="238"/>
      <c r="FQ97" s="238"/>
      <c r="FR97" s="238"/>
      <c r="FS97" s="238"/>
      <c r="FT97" s="238"/>
      <c r="FU97" s="238"/>
      <c r="FV97" s="238"/>
      <c r="FW97" s="238"/>
      <c r="FX97" s="238"/>
      <c r="FY97" s="238"/>
      <c r="FZ97" s="238"/>
      <c r="GA97" s="238"/>
      <c r="GB97" s="238"/>
      <c r="GC97" s="238"/>
      <c r="GD97" s="238"/>
      <c r="GE97" s="238"/>
      <c r="GF97" s="238"/>
      <c r="GG97" s="238"/>
      <c r="GH97" s="238"/>
      <c r="GI97" s="238"/>
      <c r="GJ97" s="238"/>
      <c r="GK97" s="238"/>
      <c r="GL97" s="238"/>
      <c r="GM97" s="238"/>
      <c r="GN97" s="238"/>
      <c r="GO97" s="238"/>
      <c r="GP97" s="238"/>
      <c r="GQ97" s="238"/>
      <c r="GR97" s="238"/>
      <c r="GS97" s="238"/>
    </row>
    <row r="98" spans="1:201" ht="11.1" customHeight="1" x14ac:dyDescent="0.2">
      <c r="A98" s="237" t="s">
        <v>411</v>
      </c>
      <c r="B98" s="238"/>
      <c r="C98" s="238"/>
      <c r="D98" s="238"/>
      <c r="E98" s="240">
        <v>3237</v>
      </c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9">
        <v>204</v>
      </c>
      <c r="V98" s="238"/>
      <c r="W98" s="238"/>
      <c r="X98" s="238"/>
      <c r="Y98" s="238"/>
      <c r="Z98" s="238"/>
      <c r="AA98" s="240">
        <v>7839</v>
      </c>
      <c r="AB98" s="238"/>
      <c r="AC98" s="240">
        <v>4820</v>
      </c>
      <c r="AD98" s="238"/>
      <c r="AE98" s="238"/>
      <c r="AF98" s="238"/>
      <c r="AG98" s="240">
        <v>7655</v>
      </c>
      <c r="AH98" s="238"/>
      <c r="AI98" s="240">
        <v>6821</v>
      </c>
      <c r="AJ98" s="238"/>
      <c r="AK98" s="238"/>
      <c r="AL98" s="238"/>
      <c r="AM98" s="240">
        <v>3006</v>
      </c>
      <c r="AN98" s="238"/>
      <c r="AO98" s="240">
        <v>3993</v>
      </c>
      <c r="AP98" s="238"/>
      <c r="AQ98" s="240">
        <v>5902</v>
      </c>
      <c r="AR98" s="238"/>
      <c r="AS98" s="238"/>
      <c r="AT98" s="238"/>
      <c r="AU98" s="238"/>
      <c r="AV98" s="238"/>
      <c r="AW98" s="238"/>
      <c r="AX98" s="238"/>
      <c r="AY98" s="239">
        <v>378</v>
      </c>
      <c r="AZ98" s="238"/>
      <c r="BA98" s="240">
        <v>7909</v>
      </c>
      <c r="BB98" s="238"/>
      <c r="BC98" s="240">
        <v>2973</v>
      </c>
      <c r="BD98" s="238"/>
      <c r="BE98" s="239">
        <v>382</v>
      </c>
      <c r="BF98" s="238"/>
      <c r="BG98" s="240">
        <v>3213</v>
      </c>
      <c r="BH98" s="238"/>
      <c r="BI98" s="238"/>
      <c r="BJ98" s="238"/>
      <c r="BK98" s="238"/>
      <c r="BL98" s="238"/>
      <c r="BM98" s="238"/>
      <c r="BN98" s="238"/>
      <c r="BO98" s="238"/>
      <c r="BP98" s="238"/>
      <c r="BQ98" s="240">
        <v>2709</v>
      </c>
      <c r="BR98" s="238"/>
      <c r="BS98" s="240">
        <v>1954</v>
      </c>
      <c r="BT98" s="238"/>
      <c r="BU98" s="240">
        <v>1467</v>
      </c>
      <c r="BV98" s="238"/>
      <c r="BW98" s="238"/>
      <c r="BX98" s="238"/>
      <c r="BY98" s="238"/>
      <c r="BZ98" s="238"/>
      <c r="CA98" s="238"/>
      <c r="CB98" s="238"/>
      <c r="CC98" s="238"/>
      <c r="CD98" s="238"/>
      <c r="CE98" s="240">
        <v>2241</v>
      </c>
      <c r="CF98" s="238"/>
      <c r="CG98" s="239">
        <v>559</v>
      </c>
      <c r="CH98" s="238"/>
      <c r="CI98" s="240">
        <v>1306</v>
      </c>
      <c r="CJ98" s="238"/>
      <c r="CK98" s="239">
        <v>186</v>
      </c>
      <c r="CL98" s="238"/>
      <c r="CM98" s="239">
        <v>986</v>
      </c>
      <c r="CN98" s="238"/>
      <c r="CO98" s="240">
        <v>1151</v>
      </c>
      <c r="CP98" s="238"/>
      <c r="CQ98" s="240">
        <v>6824</v>
      </c>
      <c r="CR98" s="238"/>
      <c r="CS98" s="239">
        <v>867</v>
      </c>
      <c r="CT98" s="238"/>
      <c r="CU98" s="239">
        <v>462</v>
      </c>
      <c r="CV98" s="238"/>
      <c r="CW98" s="239">
        <v>64</v>
      </c>
      <c r="CX98" s="238"/>
      <c r="CY98" s="239">
        <v>324</v>
      </c>
      <c r="CZ98" s="238"/>
      <c r="DA98" s="239">
        <v>384</v>
      </c>
      <c r="DB98" s="238"/>
      <c r="DC98" s="239">
        <v>755</v>
      </c>
      <c r="DD98" s="238"/>
      <c r="DE98" s="240">
        <v>1168</v>
      </c>
      <c r="DF98" s="238"/>
      <c r="DG98" s="239">
        <v>312</v>
      </c>
      <c r="DH98" s="238"/>
      <c r="DI98" s="239">
        <v>194</v>
      </c>
      <c r="DJ98" s="238"/>
      <c r="DK98" s="240">
        <v>1147</v>
      </c>
      <c r="DL98" s="238"/>
      <c r="DM98" s="240">
        <v>1840</v>
      </c>
      <c r="DN98" s="238"/>
      <c r="DO98" s="240">
        <v>3077</v>
      </c>
      <c r="DP98" s="238"/>
      <c r="DQ98" s="240">
        <v>1300</v>
      </c>
      <c r="DR98" s="238"/>
      <c r="DS98" s="240">
        <v>1011</v>
      </c>
      <c r="DT98" s="238"/>
      <c r="DU98" s="239">
        <v>213</v>
      </c>
      <c r="DV98" s="238"/>
      <c r="DW98" s="240">
        <v>1092</v>
      </c>
      <c r="DX98" s="238"/>
      <c r="DY98" s="240">
        <v>3906</v>
      </c>
      <c r="DZ98" s="238"/>
      <c r="EA98" s="239">
        <v>664</v>
      </c>
      <c r="EB98" s="238"/>
      <c r="EC98" s="239">
        <v>365</v>
      </c>
      <c r="ED98" s="238"/>
      <c r="EE98" s="239">
        <v>528</v>
      </c>
      <c r="EF98" s="238"/>
      <c r="EG98" s="240">
        <v>2484</v>
      </c>
      <c r="EH98" s="238"/>
      <c r="EI98" s="239">
        <v>373</v>
      </c>
      <c r="EJ98" s="238"/>
      <c r="EK98" s="239">
        <v>118</v>
      </c>
      <c r="EL98" s="238"/>
      <c r="EM98" s="240">
        <v>1108</v>
      </c>
      <c r="EN98" s="238"/>
      <c r="EO98" s="240">
        <v>1940</v>
      </c>
      <c r="EP98" s="238"/>
      <c r="EQ98" s="239">
        <v>208</v>
      </c>
      <c r="ER98" s="238"/>
      <c r="ES98" s="239">
        <v>217</v>
      </c>
      <c r="ET98" s="238"/>
      <c r="EU98" s="239">
        <v>510</v>
      </c>
      <c r="EV98" s="238"/>
      <c r="EW98" s="240">
        <v>1644</v>
      </c>
      <c r="EX98" s="238"/>
      <c r="EY98" s="239">
        <v>128</v>
      </c>
      <c r="EZ98" s="238"/>
      <c r="FA98" s="239">
        <v>588</v>
      </c>
      <c r="FB98" s="238"/>
      <c r="FC98" s="238"/>
      <c r="FD98" s="238"/>
      <c r="FE98" s="238"/>
      <c r="FF98" s="238"/>
      <c r="FG98" s="238"/>
      <c r="FH98" s="238"/>
      <c r="FI98" s="238"/>
      <c r="FJ98" s="238"/>
      <c r="FK98" s="238"/>
      <c r="FL98" s="238"/>
      <c r="FM98" s="238">
        <v>3</v>
      </c>
      <c r="FN98" s="238"/>
      <c r="FO98" s="238"/>
      <c r="FP98" s="238"/>
      <c r="FQ98" s="238"/>
      <c r="FR98" s="238"/>
      <c r="FS98" s="238"/>
      <c r="FT98" s="238"/>
      <c r="FU98" s="238"/>
      <c r="FV98" s="238"/>
      <c r="FW98" s="238"/>
      <c r="FX98" s="238"/>
      <c r="FY98" s="238"/>
      <c r="FZ98" s="238"/>
      <c r="GA98" s="238"/>
      <c r="GB98" s="238"/>
      <c r="GC98" s="238"/>
      <c r="GD98" s="238"/>
      <c r="GE98" s="238"/>
      <c r="GF98" s="238"/>
      <c r="GG98" s="238"/>
      <c r="GH98" s="238"/>
      <c r="GI98" s="238"/>
      <c r="GJ98" s="238"/>
      <c r="GK98" s="239">
        <v>177</v>
      </c>
      <c r="GL98" s="238"/>
      <c r="GM98" s="238"/>
      <c r="GN98" s="238"/>
      <c r="GO98" s="238"/>
      <c r="GP98" s="238"/>
      <c r="GQ98" s="238"/>
      <c r="GR98" s="238"/>
      <c r="GS98" s="238"/>
    </row>
    <row r="99" spans="1:201" ht="11.1" customHeight="1" x14ac:dyDescent="0.2">
      <c r="A99" s="237" t="s">
        <v>412</v>
      </c>
      <c r="B99" s="238"/>
      <c r="C99" s="238"/>
      <c r="D99" s="238"/>
      <c r="E99" s="239">
        <v>16</v>
      </c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9">
        <v>179</v>
      </c>
      <c r="V99" s="238"/>
      <c r="W99" s="238"/>
      <c r="X99" s="238"/>
      <c r="Y99" s="240">
        <v>3126</v>
      </c>
      <c r="Z99" s="238"/>
      <c r="AA99" s="238"/>
      <c r="AB99" s="238"/>
      <c r="AC99" s="240">
        <v>2115</v>
      </c>
      <c r="AD99" s="238"/>
      <c r="AE99" s="238"/>
      <c r="AF99" s="238"/>
      <c r="AG99" s="240">
        <v>4335</v>
      </c>
      <c r="AH99" s="238"/>
      <c r="AI99" s="240">
        <v>4273</v>
      </c>
      <c r="AJ99" s="238"/>
      <c r="AK99" s="238"/>
      <c r="AL99" s="238"/>
      <c r="AM99" s="240">
        <v>3289</v>
      </c>
      <c r="AN99" s="238"/>
      <c r="AO99" s="238"/>
      <c r="AP99" s="238"/>
      <c r="AQ99" s="240">
        <v>4689</v>
      </c>
      <c r="AR99" s="238"/>
      <c r="AS99" s="238"/>
      <c r="AT99" s="238"/>
      <c r="AU99" s="238"/>
      <c r="AV99" s="238"/>
      <c r="AW99" s="238"/>
      <c r="AX99" s="238"/>
      <c r="AY99" s="239">
        <v>807</v>
      </c>
      <c r="AZ99" s="238"/>
      <c r="BA99" s="240">
        <v>1465</v>
      </c>
      <c r="BB99" s="238"/>
      <c r="BC99" s="239">
        <v>941</v>
      </c>
      <c r="BD99" s="238"/>
      <c r="BE99" s="239">
        <v>305</v>
      </c>
      <c r="BF99" s="238"/>
      <c r="BG99" s="240">
        <v>1973</v>
      </c>
      <c r="BH99" s="238"/>
      <c r="BI99" s="238"/>
      <c r="BJ99" s="238"/>
      <c r="BK99" s="238"/>
      <c r="BL99" s="238"/>
      <c r="BM99" s="239">
        <v>404</v>
      </c>
      <c r="BN99" s="238"/>
      <c r="BO99" s="238"/>
      <c r="BP99" s="238"/>
      <c r="BQ99" s="239">
        <v>834</v>
      </c>
      <c r="BR99" s="238"/>
      <c r="BS99" s="239">
        <v>615</v>
      </c>
      <c r="BT99" s="238"/>
      <c r="BU99" s="239">
        <v>194</v>
      </c>
      <c r="BV99" s="238"/>
      <c r="BW99" s="238"/>
      <c r="BX99" s="238"/>
      <c r="BY99" s="238"/>
      <c r="BZ99" s="238"/>
      <c r="CA99" s="238"/>
      <c r="CB99" s="238"/>
      <c r="CC99" s="238"/>
      <c r="CD99" s="238"/>
      <c r="CE99" s="239">
        <v>508</v>
      </c>
      <c r="CF99" s="238"/>
      <c r="CG99" s="239">
        <v>124</v>
      </c>
      <c r="CH99" s="238"/>
      <c r="CI99" s="239">
        <v>396</v>
      </c>
      <c r="CJ99" s="238"/>
      <c r="CK99" s="239">
        <v>815</v>
      </c>
      <c r="CL99" s="238"/>
      <c r="CM99" s="239">
        <v>103</v>
      </c>
      <c r="CN99" s="238"/>
      <c r="CO99" s="239">
        <v>375</v>
      </c>
      <c r="CP99" s="238"/>
      <c r="CQ99" s="240">
        <v>2707</v>
      </c>
      <c r="CR99" s="238"/>
      <c r="CS99" s="239">
        <v>159</v>
      </c>
      <c r="CT99" s="238"/>
      <c r="CU99" s="239">
        <v>881</v>
      </c>
      <c r="CV99" s="238"/>
      <c r="CW99" s="239">
        <v>87</v>
      </c>
      <c r="CX99" s="238"/>
      <c r="CY99" s="239">
        <v>101</v>
      </c>
      <c r="CZ99" s="238"/>
      <c r="DA99" s="239">
        <v>204</v>
      </c>
      <c r="DB99" s="238"/>
      <c r="DC99" s="239">
        <v>881</v>
      </c>
      <c r="DD99" s="238"/>
      <c r="DE99" s="239">
        <v>417</v>
      </c>
      <c r="DF99" s="238"/>
      <c r="DG99" s="239">
        <v>235</v>
      </c>
      <c r="DH99" s="238"/>
      <c r="DI99" s="239">
        <v>662</v>
      </c>
      <c r="DJ99" s="238"/>
      <c r="DK99" s="239">
        <v>524</v>
      </c>
      <c r="DL99" s="238"/>
      <c r="DM99" s="239">
        <v>219</v>
      </c>
      <c r="DN99" s="238"/>
      <c r="DO99" s="240">
        <v>2166</v>
      </c>
      <c r="DP99" s="238"/>
      <c r="DQ99" s="239">
        <v>318</v>
      </c>
      <c r="DR99" s="238"/>
      <c r="DS99" s="239">
        <v>76</v>
      </c>
      <c r="DT99" s="238"/>
      <c r="DU99" s="239">
        <v>217</v>
      </c>
      <c r="DV99" s="238"/>
      <c r="DW99" s="239">
        <v>303</v>
      </c>
      <c r="DX99" s="238"/>
      <c r="DY99" s="239">
        <v>679</v>
      </c>
      <c r="DZ99" s="238"/>
      <c r="EA99" s="239">
        <v>10</v>
      </c>
      <c r="EB99" s="238"/>
      <c r="EC99" s="239">
        <v>66</v>
      </c>
      <c r="ED99" s="238"/>
      <c r="EE99" s="240">
        <v>1504</v>
      </c>
      <c r="EF99" s="238"/>
      <c r="EG99" s="239">
        <v>470</v>
      </c>
      <c r="EH99" s="238"/>
      <c r="EI99" s="239">
        <v>609</v>
      </c>
      <c r="EJ99" s="238"/>
      <c r="EK99" s="239">
        <v>415</v>
      </c>
      <c r="EL99" s="238"/>
      <c r="EM99" s="239">
        <v>212</v>
      </c>
      <c r="EN99" s="238"/>
      <c r="EO99" s="239">
        <v>347</v>
      </c>
      <c r="EP99" s="238"/>
      <c r="EQ99" s="239">
        <v>109</v>
      </c>
      <c r="ER99" s="238"/>
      <c r="ES99" s="239">
        <v>109</v>
      </c>
      <c r="ET99" s="238"/>
      <c r="EU99" s="239">
        <v>190</v>
      </c>
      <c r="EV99" s="238"/>
      <c r="EW99" s="240">
        <v>1418</v>
      </c>
      <c r="EX99" s="238"/>
      <c r="EY99" s="239">
        <v>23</v>
      </c>
      <c r="EZ99" s="238"/>
      <c r="FA99" s="240">
        <v>1160</v>
      </c>
      <c r="FB99" s="238"/>
      <c r="FC99" s="238"/>
      <c r="FD99" s="238"/>
      <c r="FE99" s="238"/>
      <c r="FF99" s="238"/>
      <c r="FG99" s="238"/>
      <c r="FH99" s="238"/>
      <c r="FI99" s="238"/>
      <c r="FJ99" s="238"/>
      <c r="FK99" s="238"/>
      <c r="FL99" s="238"/>
      <c r="FM99" s="238">
        <v>1</v>
      </c>
      <c r="FN99" s="238"/>
      <c r="FO99" s="238"/>
      <c r="FP99" s="238"/>
      <c r="FQ99" s="238"/>
      <c r="FR99" s="238"/>
      <c r="FS99" s="238"/>
      <c r="FT99" s="238"/>
      <c r="FU99" s="238"/>
      <c r="FV99" s="238"/>
      <c r="FW99" s="238"/>
      <c r="FX99" s="238"/>
      <c r="FY99" s="238"/>
      <c r="FZ99" s="238"/>
      <c r="GA99" s="238"/>
      <c r="GB99" s="238"/>
      <c r="GC99" s="238"/>
      <c r="GD99" s="238"/>
      <c r="GE99" s="238"/>
      <c r="GF99" s="238"/>
      <c r="GG99" s="238"/>
      <c r="GH99" s="238"/>
      <c r="GI99" s="238"/>
      <c r="GJ99" s="238"/>
      <c r="GK99" s="238"/>
      <c r="GL99" s="238"/>
      <c r="GM99" s="238"/>
      <c r="GN99" s="238"/>
      <c r="GO99" s="238"/>
      <c r="GP99" s="238"/>
      <c r="GQ99" s="238"/>
      <c r="GR99" s="238"/>
      <c r="GS99" s="238"/>
    </row>
    <row r="100" spans="1:201" ht="11.1" customHeight="1" x14ac:dyDescent="0.2">
      <c r="A100" s="237" t="s">
        <v>386</v>
      </c>
      <c r="B100" s="238"/>
      <c r="C100" s="238"/>
      <c r="D100" s="238"/>
      <c r="E100" s="239">
        <v>66</v>
      </c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9">
        <v>56</v>
      </c>
      <c r="V100" s="238"/>
      <c r="W100" s="238"/>
      <c r="X100" s="238"/>
      <c r="Y100" s="240">
        <v>2623</v>
      </c>
      <c r="Z100" s="238"/>
      <c r="AA100" s="238"/>
      <c r="AB100" s="238"/>
      <c r="AC100" s="240">
        <v>1898</v>
      </c>
      <c r="AD100" s="238"/>
      <c r="AE100" s="238"/>
      <c r="AF100" s="238"/>
      <c r="AG100" s="240">
        <v>4612</v>
      </c>
      <c r="AH100" s="238"/>
      <c r="AI100" s="240">
        <v>6481</v>
      </c>
      <c r="AJ100" s="238"/>
      <c r="AK100" s="238"/>
      <c r="AL100" s="238"/>
      <c r="AM100" s="240">
        <v>4189</v>
      </c>
      <c r="AN100" s="238"/>
      <c r="AO100" s="238"/>
      <c r="AP100" s="238"/>
      <c r="AQ100" s="240">
        <v>3600</v>
      </c>
      <c r="AR100" s="238"/>
      <c r="AS100" s="238"/>
      <c r="AT100" s="238"/>
      <c r="AU100" s="238"/>
      <c r="AV100" s="238"/>
      <c r="AW100" s="238"/>
      <c r="AX100" s="238"/>
      <c r="AY100" s="239">
        <v>986</v>
      </c>
      <c r="AZ100" s="238"/>
      <c r="BA100" s="239">
        <v>761</v>
      </c>
      <c r="BB100" s="238"/>
      <c r="BC100" s="239">
        <v>807</v>
      </c>
      <c r="BD100" s="238"/>
      <c r="BE100" s="239">
        <v>407</v>
      </c>
      <c r="BF100" s="238"/>
      <c r="BG100" s="239">
        <v>786</v>
      </c>
      <c r="BH100" s="238"/>
      <c r="BI100" s="238"/>
      <c r="BJ100" s="238"/>
      <c r="BK100" s="238"/>
      <c r="BL100" s="238"/>
      <c r="BM100" s="239">
        <v>52</v>
      </c>
      <c r="BN100" s="238"/>
      <c r="BO100" s="238"/>
      <c r="BP100" s="238"/>
      <c r="BQ100" s="239">
        <v>466</v>
      </c>
      <c r="BR100" s="238"/>
      <c r="BS100" s="240">
        <v>1940</v>
      </c>
      <c r="BT100" s="238"/>
      <c r="BU100" s="240">
        <v>2600</v>
      </c>
      <c r="BV100" s="238"/>
      <c r="BW100" s="238"/>
      <c r="BX100" s="238"/>
      <c r="BY100" s="238"/>
      <c r="BZ100" s="238"/>
      <c r="CA100" s="238"/>
      <c r="CB100" s="238"/>
      <c r="CC100" s="238"/>
      <c r="CD100" s="238"/>
      <c r="CE100" s="239">
        <v>757</v>
      </c>
      <c r="CF100" s="238"/>
      <c r="CG100" s="239">
        <v>611</v>
      </c>
      <c r="CH100" s="238"/>
      <c r="CI100" s="239">
        <v>359</v>
      </c>
      <c r="CJ100" s="238"/>
      <c r="CK100" s="239">
        <v>382</v>
      </c>
      <c r="CL100" s="238"/>
      <c r="CM100" s="239">
        <v>107</v>
      </c>
      <c r="CN100" s="238"/>
      <c r="CO100" s="239">
        <v>871</v>
      </c>
      <c r="CP100" s="238"/>
      <c r="CQ100" s="240">
        <v>1752</v>
      </c>
      <c r="CR100" s="238"/>
      <c r="CS100" s="239">
        <v>163</v>
      </c>
      <c r="CT100" s="238"/>
      <c r="CU100" s="239">
        <v>671</v>
      </c>
      <c r="CV100" s="238"/>
      <c r="CW100" s="239">
        <v>260</v>
      </c>
      <c r="CX100" s="238"/>
      <c r="CY100" s="239">
        <v>431</v>
      </c>
      <c r="CZ100" s="238"/>
      <c r="DA100" s="239">
        <v>309</v>
      </c>
      <c r="DB100" s="238"/>
      <c r="DC100" s="239">
        <v>937</v>
      </c>
      <c r="DD100" s="238"/>
      <c r="DE100" s="239">
        <v>836</v>
      </c>
      <c r="DF100" s="238"/>
      <c r="DG100" s="239">
        <v>177</v>
      </c>
      <c r="DH100" s="238"/>
      <c r="DI100" s="239">
        <v>505</v>
      </c>
      <c r="DJ100" s="238"/>
      <c r="DK100" s="239">
        <v>144</v>
      </c>
      <c r="DL100" s="238"/>
      <c r="DM100" s="239">
        <v>578</v>
      </c>
      <c r="DN100" s="238"/>
      <c r="DO100" s="240">
        <v>1663</v>
      </c>
      <c r="DP100" s="238"/>
      <c r="DQ100" s="239">
        <v>400</v>
      </c>
      <c r="DR100" s="238"/>
      <c r="DS100" s="239">
        <v>933</v>
      </c>
      <c r="DT100" s="238"/>
      <c r="DU100" s="239">
        <v>31</v>
      </c>
      <c r="DV100" s="238"/>
      <c r="DW100" s="239">
        <v>373</v>
      </c>
      <c r="DX100" s="238"/>
      <c r="DY100" s="240">
        <v>1182</v>
      </c>
      <c r="DZ100" s="238"/>
      <c r="EA100" s="239">
        <v>29</v>
      </c>
      <c r="EB100" s="238"/>
      <c r="EC100" s="239">
        <v>373</v>
      </c>
      <c r="ED100" s="238"/>
      <c r="EE100" s="239">
        <v>733</v>
      </c>
      <c r="EF100" s="238"/>
      <c r="EG100" s="239">
        <v>472</v>
      </c>
      <c r="EH100" s="238"/>
      <c r="EI100" s="239">
        <v>514</v>
      </c>
      <c r="EJ100" s="238"/>
      <c r="EK100" s="239">
        <v>180</v>
      </c>
      <c r="EL100" s="238"/>
      <c r="EM100" s="239">
        <v>101</v>
      </c>
      <c r="EN100" s="238"/>
      <c r="EO100" s="239">
        <v>237</v>
      </c>
      <c r="EP100" s="238"/>
      <c r="EQ100" s="239">
        <v>830</v>
      </c>
      <c r="ER100" s="238"/>
      <c r="ES100" s="239">
        <v>105</v>
      </c>
      <c r="ET100" s="238"/>
      <c r="EU100" s="239">
        <v>134</v>
      </c>
      <c r="EV100" s="238"/>
      <c r="EW100" s="239">
        <v>310</v>
      </c>
      <c r="EX100" s="238"/>
      <c r="EY100" s="239">
        <v>357</v>
      </c>
      <c r="EZ100" s="238"/>
      <c r="FA100" s="239">
        <v>365</v>
      </c>
      <c r="FB100" s="238"/>
      <c r="FC100" s="238"/>
      <c r="FD100" s="238"/>
      <c r="FE100" s="238"/>
      <c r="FF100" s="238"/>
      <c r="FG100" s="238"/>
      <c r="FH100" s="238"/>
      <c r="FI100" s="238"/>
      <c r="FJ100" s="238"/>
      <c r="FK100" s="238"/>
      <c r="FL100" s="238"/>
      <c r="FM100" s="238">
        <v>11</v>
      </c>
      <c r="FN100" s="238"/>
      <c r="FO100" s="238"/>
      <c r="FP100" s="238"/>
      <c r="FQ100" s="238"/>
      <c r="FR100" s="238"/>
      <c r="FS100" s="238"/>
      <c r="FT100" s="238"/>
      <c r="FU100" s="238"/>
      <c r="FV100" s="238"/>
      <c r="FW100" s="238"/>
      <c r="FX100" s="238"/>
      <c r="FY100" s="238"/>
      <c r="FZ100" s="238"/>
      <c r="GA100" s="238"/>
      <c r="GB100" s="238"/>
      <c r="GC100" s="238"/>
      <c r="GD100" s="238"/>
      <c r="GE100" s="238"/>
      <c r="GF100" s="238"/>
      <c r="GG100" s="238"/>
      <c r="GH100" s="238"/>
      <c r="GI100" s="238"/>
      <c r="GJ100" s="238"/>
      <c r="GK100" s="238"/>
      <c r="GL100" s="238"/>
      <c r="GM100" s="238"/>
      <c r="GN100" s="238"/>
      <c r="GO100" s="238"/>
      <c r="GP100" s="238"/>
      <c r="GQ100" s="238"/>
      <c r="GR100" s="238"/>
      <c r="GS100" s="238"/>
    </row>
    <row r="101" spans="1:201" ht="11.1" customHeight="1" x14ac:dyDescent="0.2">
      <c r="A101" s="237" t="s">
        <v>413</v>
      </c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  <c r="X101" s="238"/>
      <c r="Y101" s="238"/>
      <c r="Z101" s="238"/>
      <c r="AA101" s="238"/>
      <c r="AB101" s="238"/>
      <c r="AC101" s="238"/>
      <c r="AD101" s="238"/>
      <c r="AE101" s="238"/>
      <c r="AF101" s="238"/>
      <c r="AG101" s="238"/>
      <c r="AH101" s="238"/>
      <c r="AI101" s="238"/>
      <c r="AJ101" s="238"/>
      <c r="AK101" s="238"/>
      <c r="AL101" s="238"/>
      <c r="AM101" s="238"/>
      <c r="AN101" s="238"/>
      <c r="AO101" s="238"/>
      <c r="AP101" s="238"/>
      <c r="AQ101" s="238"/>
      <c r="AR101" s="238"/>
      <c r="AS101" s="238"/>
      <c r="AT101" s="238"/>
      <c r="AU101" s="238"/>
      <c r="AV101" s="238"/>
      <c r="AW101" s="238"/>
      <c r="AX101" s="238"/>
      <c r="AY101" s="238"/>
      <c r="AZ101" s="238"/>
      <c r="BA101" s="238"/>
      <c r="BB101" s="238"/>
      <c r="BC101" s="238"/>
      <c r="BD101" s="238"/>
      <c r="BE101" s="238"/>
      <c r="BF101" s="238"/>
      <c r="BG101" s="238"/>
      <c r="BH101" s="238"/>
      <c r="BI101" s="238"/>
      <c r="BJ101" s="238"/>
      <c r="BK101" s="238"/>
      <c r="BL101" s="238"/>
      <c r="BM101" s="238"/>
      <c r="BN101" s="238"/>
      <c r="BO101" s="238"/>
      <c r="BP101" s="238"/>
      <c r="BQ101" s="238"/>
      <c r="BR101" s="238"/>
      <c r="BS101" s="238"/>
      <c r="BT101" s="238"/>
      <c r="BU101" s="238"/>
      <c r="BV101" s="238"/>
      <c r="BW101" s="238"/>
      <c r="BX101" s="238"/>
      <c r="BY101" s="238"/>
      <c r="BZ101" s="238"/>
      <c r="CA101" s="238"/>
      <c r="CB101" s="238"/>
      <c r="CC101" s="238"/>
      <c r="CD101" s="238"/>
      <c r="CE101" s="238"/>
      <c r="CF101" s="238"/>
      <c r="CG101" s="238"/>
      <c r="CH101" s="238"/>
      <c r="CI101" s="238"/>
      <c r="CJ101" s="238"/>
      <c r="CK101" s="238"/>
      <c r="CL101" s="238"/>
      <c r="CM101" s="238"/>
      <c r="CN101" s="238"/>
      <c r="CO101" s="238"/>
      <c r="CP101" s="238"/>
      <c r="CQ101" s="238"/>
      <c r="CR101" s="238"/>
      <c r="CS101" s="238"/>
      <c r="CT101" s="238"/>
      <c r="CU101" s="238"/>
      <c r="CV101" s="238"/>
      <c r="CW101" s="238"/>
      <c r="CX101" s="238"/>
      <c r="CY101" s="238"/>
      <c r="CZ101" s="238"/>
      <c r="DA101" s="238"/>
      <c r="DB101" s="238"/>
      <c r="DC101" s="238"/>
      <c r="DD101" s="238"/>
      <c r="DE101" s="238"/>
      <c r="DF101" s="238"/>
      <c r="DG101" s="238"/>
      <c r="DH101" s="238"/>
      <c r="DI101" s="238"/>
      <c r="DJ101" s="238"/>
      <c r="DK101" s="238"/>
      <c r="DL101" s="238"/>
      <c r="DM101" s="238"/>
      <c r="DN101" s="238"/>
      <c r="DO101" s="238"/>
      <c r="DP101" s="238"/>
      <c r="DQ101" s="238"/>
      <c r="DR101" s="238"/>
      <c r="DS101" s="238"/>
      <c r="DT101" s="238"/>
      <c r="DU101" s="238"/>
      <c r="DV101" s="238"/>
      <c r="DW101" s="238"/>
      <c r="DX101" s="238"/>
      <c r="DY101" s="238"/>
      <c r="DZ101" s="238"/>
      <c r="EA101" s="238"/>
      <c r="EB101" s="238"/>
      <c r="EC101" s="238"/>
      <c r="ED101" s="238"/>
      <c r="EE101" s="238"/>
      <c r="EF101" s="238"/>
      <c r="EG101" s="238"/>
      <c r="EH101" s="238"/>
      <c r="EI101" s="238"/>
      <c r="EJ101" s="238"/>
      <c r="EK101" s="238"/>
      <c r="EL101" s="238"/>
      <c r="EM101" s="238"/>
      <c r="EN101" s="238"/>
      <c r="EO101" s="238"/>
      <c r="EP101" s="238"/>
      <c r="EQ101" s="238"/>
      <c r="ER101" s="238"/>
      <c r="ES101" s="238"/>
      <c r="ET101" s="238"/>
      <c r="EU101" s="238"/>
      <c r="EV101" s="238"/>
      <c r="EW101" s="238"/>
      <c r="EX101" s="238"/>
      <c r="EY101" s="238"/>
      <c r="EZ101" s="238"/>
      <c r="FA101" s="238"/>
      <c r="FB101" s="238"/>
      <c r="FC101" s="238"/>
      <c r="FD101" s="238"/>
      <c r="FE101" s="238"/>
      <c r="FF101" s="238"/>
      <c r="FG101" s="238"/>
      <c r="FH101" s="238"/>
      <c r="FI101" s="238"/>
      <c r="FJ101" s="238"/>
      <c r="FK101" s="238"/>
      <c r="FL101" s="238"/>
      <c r="FM101" s="238"/>
      <c r="FN101" s="238"/>
      <c r="FO101" s="238"/>
      <c r="FP101" s="238"/>
      <c r="FQ101" s="238"/>
      <c r="FR101" s="238"/>
      <c r="FS101" s="238"/>
      <c r="FT101" s="238"/>
      <c r="FU101" s="238"/>
      <c r="FV101" s="238"/>
      <c r="FW101" s="238"/>
      <c r="FX101" s="238"/>
      <c r="FY101" s="238"/>
      <c r="FZ101" s="238"/>
      <c r="GA101" s="238"/>
      <c r="GB101" s="238"/>
      <c r="GC101" s="238"/>
      <c r="GD101" s="238"/>
      <c r="GE101" s="238"/>
      <c r="GF101" s="238"/>
      <c r="GG101" s="238"/>
      <c r="GH101" s="238"/>
      <c r="GI101" s="238"/>
      <c r="GJ101" s="238"/>
      <c r="GK101" s="238"/>
      <c r="GL101" s="238"/>
      <c r="GM101" s="238"/>
      <c r="GN101" s="238"/>
      <c r="GO101" s="238"/>
      <c r="GP101" s="238"/>
      <c r="GQ101" s="238"/>
      <c r="GR101" s="238"/>
      <c r="GS101" s="238"/>
    </row>
    <row r="102" spans="1:201" ht="11.1" customHeight="1" x14ac:dyDescent="0.2">
      <c r="A102" s="237" t="s">
        <v>414</v>
      </c>
      <c r="B102" s="238"/>
      <c r="C102" s="238"/>
      <c r="D102" s="238"/>
      <c r="E102" s="238"/>
      <c r="F102" s="238"/>
      <c r="G102" s="238"/>
      <c r="H102" s="238"/>
      <c r="I102" s="238"/>
      <c r="J102" s="238"/>
      <c r="K102" s="239">
        <v>283</v>
      </c>
      <c r="L102" s="238"/>
      <c r="M102" s="238"/>
      <c r="N102" s="238"/>
      <c r="O102" s="238"/>
      <c r="P102" s="238"/>
      <c r="Q102" s="238"/>
      <c r="R102" s="238"/>
      <c r="S102" s="238"/>
      <c r="T102" s="238"/>
      <c r="U102" s="239">
        <v>10</v>
      </c>
      <c r="V102" s="238"/>
      <c r="W102" s="238"/>
      <c r="X102" s="238"/>
      <c r="Y102" s="239">
        <v>58</v>
      </c>
      <c r="Z102" s="238"/>
      <c r="AA102" s="238"/>
      <c r="AB102" s="238"/>
      <c r="AC102" s="239">
        <v>87</v>
      </c>
      <c r="AD102" s="238"/>
      <c r="AE102" s="238"/>
      <c r="AF102" s="238"/>
      <c r="AG102" s="239">
        <v>16</v>
      </c>
      <c r="AH102" s="238"/>
      <c r="AI102" s="238"/>
      <c r="AJ102" s="238"/>
      <c r="AK102" s="238"/>
      <c r="AL102" s="238"/>
      <c r="AM102" s="240">
        <v>1486</v>
      </c>
      <c r="AN102" s="238"/>
      <c r="AO102" s="238"/>
      <c r="AP102" s="238"/>
      <c r="AQ102" s="238"/>
      <c r="AR102" s="238"/>
      <c r="AS102" s="238"/>
      <c r="AT102" s="238"/>
      <c r="AU102" s="239">
        <v>6</v>
      </c>
      <c r="AV102" s="238"/>
      <c r="AW102" s="239">
        <v>47</v>
      </c>
      <c r="AX102" s="238"/>
      <c r="AY102" s="238"/>
      <c r="AZ102" s="238"/>
      <c r="BA102" s="238"/>
      <c r="BB102" s="238"/>
      <c r="BC102" s="238"/>
      <c r="BD102" s="238"/>
      <c r="BE102" s="238"/>
      <c r="BF102" s="238"/>
      <c r="BG102" s="239">
        <v>54</v>
      </c>
      <c r="BH102" s="238"/>
      <c r="BI102" s="239">
        <v>10</v>
      </c>
      <c r="BJ102" s="238"/>
      <c r="BK102" s="238"/>
      <c r="BL102" s="238"/>
      <c r="BM102" s="238"/>
      <c r="BN102" s="238"/>
      <c r="BO102" s="239">
        <v>217</v>
      </c>
      <c r="BP102" s="238"/>
      <c r="BQ102" s="238"/>
      <c r="BR102" s="238"/>
      <c r="BS102" s="238"/>
      <c r="BT102" s="238"/>
      <c r="BU102" s="239">
        <v>10</v>
      </c>
      <c r="BV102" s="238"/>
      <c r="BW102" s="239">
        <v>6</v>
      </c>
      <c r="BX102" s="238"/>
      <c r="BY102" s="238"/>
      <c r="BZ102" s="238"/>
      <c r="CA102" s="238"/>
      <c r="CB102" s="238"/>
      <c r="CC102" s="238"/>
      <c r="CD102" s="238"/>
      <c r="CE102" s="238"/>
      <c r="CF102" s="238"/>
      <c r="CG102" s="238"/>
      <c r="CH102" s="238"/>
      <c r="CI102" s="238"/>
      <c r="CJ102" s="238"/>
      <c r="CK102" s="239">
        <v>4</v>
      </c>
      <c r="CL102" s="238"/>
      <c r="CM102" s="238"/>
      <c r="CN102" s="238"/>
      <c r="CO102" s="238"/>
      <c r="CP102" s="238"/>
      <c r="CQ102" s="238"/>
      <c r="CR102" s="238"/>
      <c r="CS102" s="238"/>
      <c r="CT102" s="238"/>
      <c r="CU102" s="239">
        <v>45</v>
      </c>
      <c r="CV102" s="238"/>
      <c r="CW102" s="239">
        <v>60</v>
      </c>
      <c r="CX102" s="238"/>
      <c r="CY102" s="238"/>
      <c r="CZ102" s="238"/>
      <c r="DA102" s="238"/>
      <c r="DB102" s="238"/>
      <c r="DC102" s="239">
        <v>8</v>
      </c>
      <c r="DD102" s="238"/>
      <c r="DE102" s="238"/>
      <c r="DF102" s="238"/>
      <c r="DG102" s="238"/>
      <c r="DH102" s="238"/>
      <c r="DI102" s="238"/>
      <c r="DJ102" s="238"/>
      <c r="DK102" s="239">
        <v>2</v>
      </c>
      <c r="DL102" s="238"/>
      <c r="DM102" s="238"/>
      <c r="DN102" s="238"/>
      <c r="DO102" s="239">
        <v>70</v>
      </c>
      <c r="DP102" s="238"/>
      <c r="DQ102" s="239">
        <v>225</v>
      </c>
      <c r="DR102" s="238"/>
      <c r="DS102" s="238"/>
      <c r="DT102" s="238"/>
      <c r="DU102" s="238"/>
      <c r="DV102" s="238"/>
      <c r="DW102" s="239">
        <v>4</v>
      </c>
      <c r="DX102" s="238"/>
      <c r="DY102" s="239">
        <v>10</v>
      </c>
      <c r="DZ102" s="238"/>
      <c r="EA102" s="238"/>
      <c r="EB102" s="238"/>
      <c r="EC102" s="238"/>
      <c r="ED102" s="238"/>
      <c r="EE102" s="239">
        <v>81</v>
      </c>
      <c r="EF102" s="238"/>
      <c r="EG102" s="239">
        <v>8</v>
      </c>
      <c r="EH102" s="238"/>
      <c r="EI102" s="238"/>
      <c r="EJ102" s="238"/>
      <c r="EK102" s="238"/>
      <c r="EL102" s="238"/>
      <c r="EM102" s="238"/>
      <c r="EN102" s="238"/>
      <c r="EO102" s="239">
        <v>2</v>
      </c>
      <c r="EP102" s="238"/>
      <c r="EQ102" s="238"/>
      <c r="ER102" s="238"/>
      <c r="ES102" s="239">
        <v>116</v>
      </c>
      <c r="ET102" s="238"/>
      <c r="EU102" s="238"/>
      <c r="EV102" s="238"/>
      <c r="EW102" s="238"/>
      <c r="EX102" s="238"/>
      <c r="EY102" s="238"/>
      <c r="EZ102" s="238"/>
      <c r="FA102" s="238"/>
      <c r="FB102" s="238"/>
      <c r="FC102" s="238"/>
      <c r="FD102" s="238"/>
      <c r="FE102" s="238"/>
      <c r="FF102" s="238"/>
      <c r="FG102" s="238"/>
      <c r="FH102" s="238"/>
      <c r="FI102" s="238"/>
      <c r="FJ102" s="238"/>
      <c r="FK102" s="238"/>
      <c r="FL102" s="238"/>
      <c r="FM102" s="238"/>
      <c r="FN102" s="238"/>
      <c r="FO102" s="238"/>
      <c r="FP102" s="238"/>
      <c r="FQ102" s="238"/>
      <c r="FR102" s="238"/>
      <c r="FS102" s="238"/>
      <c r="FT102" s="238"/>
      <c r="FU102" s="238"/>
      <c r="FV102" s="238"/>
      <c r="FW102" s="238"/>
      <c r="FX102" s="238"/>
      <c r="FY102" s="238"/>
      <c r="FZ102" s="238"/>
      <c r="GA102" s="238"/>
      <c r="GB102" s="238"/>
      <c r="GC102" s="238"/>
      <c r="GD102" s="238"/>
      <c r="GE102" s="238"/>
      <c r="GF102" s="238"/>
      <c r="GG102" s="238"/>
      <c r="GH102" s="238"/>
      <c r="GI102" s="238"/>
      <c r="GJ102" s="238"/>
      <c r="GK102" s="238"/>
      <c r="GL102" s="238"/>
      <c r="GM102" s="238"/>
      <c r="GN102" s="238"/>
      <c r="GO102" s="238"/>
      <c r="GP102" s="238"/>
      <c r="GQ102" s="238"/>
      <c r="GR102" s="238"/>
      <c r="GS102" s="238"/>
    </row>
    <row r="103" spans="1:201" ht="11.1" customHeight="1" x14ac:dyDescent="0.2">
      <c r="A103" s="237" t="s">
        <v>415</v>
      </c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  <c r="X103" s="238"/>
      <c r="Y103" s="238"/>
      <c r="Z103" s="238"/>
      <c r="AA103" s="238"/>
      <c r="AB103" s="238"/>
      <c r="AC103" s="240">
        <v>13303</v>
      </c>
      <c r="AD103" s="238"/>
      <c r="AE103" s="238"/>
      <c r="AF103" s="238"/>
      <c r="AG103" s="239">
        <v>2</v>
      </c>
      <c r="AH103" s="238"/>
      <c r="AI103" s="238"/>
      <c r="AJ103" s="238"/>
      <c r="AK103" s="238"/>
      <c r="AL103" s="238"/>
      <c r="AM103" s="240">
        <v>6724</v>
      </c>
      <c r="AN103" s="238"/>
      <c r="AO103" s="238"/>
      <c r="AP103" s="238"/>
      <c r="AQ103" s="239">
        <v>718</v>
      </c>
      <c r="AR103" s="238"/>
      <c r="AS103" s="238"/>
      <c r="AT103" s="238"/>
      <c r="AU103" s="238"/>
      <c r="AV103" s="238"/>
      <c r="AW103" s="238"/>
      <c r="AX103" s="238"/>
      <c r="AY103" s="238"/>
      <c r="AZ103" s="238"/>
      <c r="BA103" s="238"/>
      <c r="BB103" s="238"/>
      <c r="BC103" s="238"/>
      <c r="BD103" s="238"/>
      <c r="BE103" s="238"/>
      <c r="BF103" s="238"/>
      <c r="BG103" s="238"/>
      <c r="BH103" s="238"/>
      <c r="BI103" s="238"/>
      <c r="BJ103" s="238"/>
      <c r="BK103" s="238"/>
      <c r="BL103" s="238"/>
      <c r="BM103" s="238"/>
      <c r="BN103" s="238"/>
      <c r="BO103" s="238"/>
      <c r="BP103" s="238"/>
      <c r="BQ103" s="238"/>
      <c r="BR103" s="238"/>
      <c r="BS103" s="238"/>
      <c r="BT103" s="238"/>
      <c r="BU103" s="238"/>
      <c r="BV103" s="238"/>
      <c r="BW103" s="238"/>
      <c r="BX103" s="238"/>
      <c r="BY103" s="238"/>
      <c r="BZ103" s="238"/>
      <c r="CA103" s="238"/>
      <c r="CB103" s="238"/>
      <c r="CC103" s="238"/>
      <c r="CD103" s="238"/>
      <c r="CE103" s="238"/>
      <c r="CF103" s="238"/>
      <c r="CG103" s="238"/>
      <c r="CH103" s="238"/>
      <c r="CI103" s="238"/>
      <c r="CJ103" s="238"/>
      <c r="CK103" s="238"/>
      <c r="CL103" s="238"/>
      <c r="CM103" s="238"/>
      <c r="CN103" s="238"/>
      <c r="CO103" s="238"/>
      <c r="CP103" s="238"/>
      <c r="CQ103" s="238"/>
      <c r="CR103" s="238"/>
      <c r="CS103" s="238"/>
      <c r="CT103" s="238"/>
      <c r="CU103" s="238"/>
      <c r="CV103" s="238"/>
      <c r="CW103" s="238"/>
      <c r="CX103" s="238"/>
      <c r="CY103" s="238"/>
      <c r="CZ103" s="238"/>
      <c r="DA103" s="238"/>
      <c r="DB103" s="238"/>
      <c r="DC103" s="238"/>
      <c r="DD103" s="238"/>
      <c r="DE103" s="238"/>
      <c r="DF103" s="238"/>
      <c r="DG103" s="238"/>
      <c r="DH103" s="238"/>
      <c r="DI103" s="238"/>
      <c r="DJ103" s="238"/>
      <c r="DK103" s="238"/>
      <c r="DL103" s="238"/>
      <c r="DM103" s="238"/>
      <c r="DN103" s="238"/>
      <c r="DO103" s="238"/>
      <c r="DP103" s="238"/>
      <c r="DQ103" s="238"/>
      <c r="DR103" s="238"/>
      <c r="DS103" s="238"/>
      <c r="DT103" s="238"/>
      <c r="DU103" s="238"/>
      <c r="DV103" s="238"/>
      <c r="DW103" s="238"/>
      <c r="DX103" s="238"/>
      <c r="DY103" s="238"/>
      <c r="DZ103" s="238"/>
      <c r="EA103" s="238"/>
      <c r="EB103" s="238"/>
      <c r="EC103" s="238"/>
      <c r="ED103" s="238"/>
      <c r="EE103" s="238"/>
      <c r="EF103" s="238"/>
      <c r="EG103" s="238"/>
      <c r="EH103" s="238"/>
      <c r="EI103" s="238"/>
      <c r="EJ103" s="238"/>
      <c r="EK103" s="238"/>
      <c r="EL103" s="238"/>
      <c r="EM103" s="238"/>
      <c r="EN103" s="238"/>
      <c r="EO103" s="238"/>
      <c r="EP103" s="238"/>
      <c r="EQ103" s="238"/>
      <c r="ER103" s="238"/>
      <c r="ES103" s="239">
        <v>52</v>
      </c>
      <c r="ET103" s="238"/>
      <c r="EU103" s="238"/>
      <c r="EV103" s="238"/>
      <c r="EW103" s="238"/>
      <c r="EX103" s="238"/>
      <c r="EY103" s="238"/>
      <c r="EZ103" s="238"/>
      <c r="FA103" s="238"/>
      <c r="FB103" s="238"/>
      <c r="FC103" s="238"/>
      <c r="FD103" s="238"/>
      <c r="FE103" s="238"/>
      <c r="FF103" s="238"/>
      <c r="FG103" s="238"/>
      <c r="FH103" s="238"/>
      <c r="FI103" s="238"/>
      <c r="FJ103" s="238"/>
      <c r="FK103" s="238"/>
      <c r="FL103" s="238"/>
      <c r="FM103" s="238"/>
      <c r="FN103" s="238"/>
      <c r="FO103" s="238"/>
      <c r="FP103" s="238"/>
      <c r="FQ103" s="238"/>
      <c r="FR103" s="238"/>
      <c r="FS103" s="238"/>
      <c r="FT103" s="238"/>
      <c r="FU103" s="238"/>
      <c r="FV103" s="238"/>
      <c r="FW103" s="238"/>
      <c r="FX103" s="238"/>
      <c r="FY103" s="238"/>
      <c r="FZ103" s="238"/>
      <c r="GA103" s="238"/>
      <c r="GB103" s="238"/>
      <c r="GC103" s="238"/>
      <c r="GD103" s="238"/>
      <c r="GE103" s="238"/>
      <c r="GF103" s="238"/>
      <c r="GG103" s="238"/>
      <c r="GH103" s="238"/>
      <c r="GI103" s="238"/>
      <c r="GJ103" s="238"/>
      <c r="GK103" s="238"/>
      <c r="GL103" s="238"/>
      <c r="GM103" s="238"/>
      <c r="GN103" s="238"/>
      <c r="GO103" s="238"/>
      <c r="GP103" s="238"/>
      <c r="GQ103" s="238"/>
      <c r="GR103" s="238"/>
      <c r="GS103" s="238"/>
    </row>
    <row r="104" spans="1:201" ht="11.1" customHeight="1" x14ac:dyDescent="0.2">
      <c r="A104" s="237" t="s">
        <v>416</v>
      </c>
      <c r="B104" s="238"/>
      <c r="C104" s="238"/>
      <c r="D104" s="238"/>
      <c r="E104" s="240">
        <v>11795</v>
      </c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40">
        <v>2700</v>
      </c>
      <c r="V104" s="238"/>
      <c r="W104" s="238"/>
      <c r="X104" s="238"/>
      <c r="Y104" s="240">
        <v>55033</v>
      </c>
      <c r="Z104" s="238"/>
      <c r="AA104" s="238"/>
      <c r="AB104" s="238"/>
      <c r="AC104" s="240">
        <v>71206</v>
      </c>
      <c r="AD104" s="238"/>
      <c r="AE104" s="238"/>
      <c r="AF104" s="238"/>
      <c r="AG104" s="240">
        <v>252099</v>
      </c>
      <c r="AH104" s="238"/>
      <c r="AI104" s="240">
        <v>181593</v>
      </c>
      <c r="AJ104" s="238"/>
      <c r="AK104" s="238"/>
      <c r="AL104" s="238"/>
      <c r="AM104" s="240">
        <v>292319</v>
      </c>
      <c r="AN104" s="238"/>
      <c r="AO104" s="238"/>
      <c r="AP104" s="238"/>
      <c r="AQ104" s="240">
        <v>186578</v>
      </c>
      <c r="AR104" s="238"/>
      <c r="AS104" s="238"/>
      <c r="AT104" s="238"/>
      <c r="AU104" s="238"/>
      <c r="AV104" s="238"/>
      <c r="AW104" s="238"/>
      <c r="AX104" s="238"/>
      <c r="AY104" s="240">
        <v>15474</v>
      </c>
      <c r="AZ104" s="238"/>
      <c r="BA104" s="240">
        <v>28019</v>
      </c>
      <c r="BB104" s="238"/>
      <c r="BC104" s="240">
        <v>28414</v>
      </c>
      <c r="BD104" s="238"/>
      <c r="BE104" s="240">
        <v>137373</v>
      </c>
      <c r="BF104" s="238"/>
      <c r="BG104" s="240">
        <v>93548</v>
      </c>
      <c r="BH104" s="238"/>
      <c r="BI104" s="238"/>
      <c r="BJ104" s="238"/>
      <c r="BK104" s="238"/>
      <c r="BL104" s="238"/>
      <c r="BM104" s="240">
        <v>96125</v>
      </c>
      <c r="BN104" s="238"/>
      <c r="BO104" s="238"/>
      <c r="BP104" s="238"/>
      <c r="BQ104" s="240">
        <v>40836</v>
      </c>
      <c r="BR104" s="238"/>
      <c r="BS104" s="240">
        <v>44714</v>
      </c>
      <c r="BT104" s="238"/>
      <c r="BU104" s="240">
        <v>62954</v>
      </c>
      <c r="BV104" s="238"/>
      <c r="BW104" s="238"/>
      <c r="BX104" s="238"/>
      <c r="BY104" s="240">
        <v>3965</v>
      </c>
      <c r="BZ104" s="238"/>
      <c r="CA104" s="240">
        <v>3646</v>
      </c>
      <c r="CB104" s="238"/>
      <c r="CC104" s="240">
        <v>2352</v>
      </c>
      <c r="CD104" s="238"/>
      <c r="CE104" s="240">
        <v>37438</v>
      </c>
      <c r="CF104" s="238"/>
      <c r="CG104" s="240">
        <v>30521</v>
      </c>
      <c r="CH104" s="238"/>
      <c r="CI104" s="240">
        <v>33609</v>
      </c>
      <c r="CJ104" s="238"/>
      <c r="CK104" s="240">
        <v>22621</v>
      </c>
      <c r="CL104" s="238"/>
      <c r="CM104" s="240">
        <v>26213</v>
      </c>
      <c r="CN104" s="238"/>
      <c r="CO104" s="240">
        <v>26020</v>
      </c>
      <c r="CP104" s="238"/>
      <c r="CQ104" s="240">
        <v>69478</v>
      </c>
      <c r="CR104" s="238"/>
      <c r="CS104" s="240">
        <v>21356</v>
      </c>
      <c r="CT104" s="238"/>
      <c r="CU104" s="240">
        <v>26805</v>
      </c>
      <c r="CV104" s="238"/>
      <c r="CW104" s="240">
        <v>35492</v>
      </c>
      <c r="CX104" s="238"/>
      <c r="CY104" s="240">
        <v>21463</v>
      </c>
      <c r="CZ104" s="238"/>
      <c r="DA104" s="240">
        <v>28569</v>
      </c>
      <c r="DB104" s="238"/>
      <c r="DC104" s="240">
        <v>70282</v>
      </c>
      <c r="DD104" s="238"/>
      <c r="DE104" s="240">
        <v>24375</v>
      </c>
      <c r="DF104" s="238"/>
      <c r="DG104" s="240">
        <v>17126</v>
      </c>
      <c r="DH104" s="238"/>
      <c r="DI104" s="240">
        <v>50985</v>
      </c>
      <c r="DJ104" s="238"/>
      <c r="DK104" s="240">
        <v>54156</v>
      </c>
      <c r="DL104" s="238"/>
      <c r="DM104" s="240">
        <v>34282</v>
      </c>
      <c r="DN104" s="238"/>
      <c r="DO104" s="240">
        <v>146205</v>
      </c>
      <c r="DP104" s="238"/>
      <c r="DQ104" s="240">
        <v>43999</v>
      </c>
      <c r="DR104" s="238"/>
      <c r="DS104" s="240">
        <v>40354</v>
      </c>
      <c r="DT104" s="238"/>
      <c r="DU104" s="240">
        <v>18803</v>
      </c>
      <c r="DV104" s="238"/>
      <c r="DW104" s="240">
        <v>36733</v>
      </c>
      <c r="DX104" s="238"/>
      <c r="DY104" s="240">
        <v>68887</v>
      </c>
      <c r="DZ104" s="238"/>
      <c r="EA104" s="240">
        <v>19805</v>
      </c>
      <c r="EB104" s="238"/>
      <c r="EC104" s="240">
        <v>17554</v>
      </c>
      <c r="ED104" s="238"/>
      <c r="EE104" s="240">
        <v>81577</v>
      </c>
      <c r="EF104" s="238"/>
      <c r="EG104" s="240">
        <v>71086</v>
      </c>
      <c r="EH104" s="238"/>
      <c r="EI104" s="240">
        <v>36018</v>
      </c>
      <c r="EJ104" s="238"/>
      <c r="EK104" s="240">
        <v>49019</v>
      </c>
      <c r="EL104" s="238"/>
      <c r="EM104" s="240">
        <v>30225</v>
      </c>
      <c r="EN104" s="238"/>
      <c r="EO104" s="240">
        <v>27004</v>
      </c>
      <c r="EP104" s="238"/>
      <c r="EQ104" s="240">
        <v>53070</v>
      </c>
      <c r="ER104" s="238"/>
      <c r="ES104" s="240">
        <v>6368</v>
      </c>
      <c r="ET104" s="238"/>
      <c r="EU104" s="240">
        <v>13589</v>
      </c>
      <c r="EV104" s="238"/>
      <c r="EW104" s="240">
        <v>17086</v>
      </c>
      <c r="EX104" s="238"/>
      <c r="EY104" s="240">
        <v>4045</v>
      </c>
      <c r="EZ104" s="238"/>
      <c r="FA104" s="240">
        <v>2587</v>
      </c>
      <c r="FB104" s="238"/>
      <c r="FC104" s="238"/>
      <c r="FD104" s="238"/>
      <c r="FE104" s="238"/>
      <c r="FF104" s="238"/>
      <c r="FG104" s="238"/>
      <c r="FH104" s="238"/>
      <c r="FI104" s="239">
        <v>477</v>
      </c>
      <c r="FJ104" s="238"/>
      <c r="FK104" s="240">
        <v>4349</v>
      </c>
      <c r="FL104" s="238"/>
      <c r="FM104" s="240">
        <v>2282</v>
      </c>
      <c r="FN104" s="238"/>
      <c r="FO104" s="238"/>
      <c r="FP104" s="238"/>
      <c r="FQ104" s="238"/>
      <c r="FR104" s="238"/>
      <c r="FS104" s="238"/>
      <c r="FT104" s="238"/>
      <c r="FU104" s="238"/>
      <c r="FV104" s="238"/>
      <c r="FW104" s="238"/>
      <c r="FX104" s="238"/>
      <c r="FY104" s="238"/>
      <c r="FZ104" s="238"/>
      <c r="GA104" s="238"/>
      <c r="GB104" s="238"/>
      <c r="GC104" s="238"/>
      <c r="GD104" s="238"/>
      <c r="GE104" s="238"/>
      <c r="GF104" s="238"/>
      <c r="GG104" s="238"/>
      <c r="GH104" s="238"/>
      <c r="GI104" s="238"/>
      <c r="GJ104" s="238"/>
      <c r="GK104" s="238"/>
      <c r="GL104" s="238"/>
      <c r="GM104" s="238"/>
      <c r="GN104" s="238"/>
      <c r="GO104" s="238"/>
      <c r="GP104" s="238"/>
      <c r="GQ104" s="238"/>
      <c r="GR104" s="238"/>
      <c r="GS104" s="238"/>
    </row>
    <row r="105" spans="1:201" ht="11.1" customHeight="1" x14ac:dyDescent="0.2">
      <c r="A105" s="237" t="s">
        <v>417</v>
      </c>
      <c r="B105" s="238"/>
      <c r="C105" s="238"/>
      <c r="D105" s="240">
        <v>7500</v>
      </c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238"/>
      <c r="AC105" s="238"/>
      <c r="AD105" s="238"/>
      <c r="AE105" s="238"/>
      <c r="AF105" s="240">
        <v>7500</v>
      </c>
      <c r="AG105" s="238"/>
      <c r="AH105" s="238"/>
      <c r="AI105" s="238"/>
      <c r="AJ105" s="238"/>
      <c r="AK105" s="238"/>
      <c r="AL105" s="240">
        <v>7500</v>
      </c>
      <c r="AM105" s="238"/>
      <c r="AN105" s="238"/>
      <c r="AO105" s="238"/>
      <c r="AP105" s="238"/>
      <c r="AQ105" s="238"/>
      <c r="AR105" s="238"/>
      <c r="AS105" s="238"/>
      <c r="AT105" s="238"/>
      <c r="AU105" s="238"/>
      <c r="AV105" s="238"/>
      <c r="AW105" s="238"/>
      <c r="AX105" s="238"/>
      <c r="AY105" s="238"/>
      <c r="AZ105" s="238"/>
      <c r="BA105" s="238"/>
      <c r="BB105" s="238"/>
      <c r="BC105" s="238"/>
      <c r="BD105" s="238"/>
      <c r="BE105" s="238"/>
      <c r="BF105" s="240">
        <v>7500</v>
      </c>
      <c r="BG105" s="238"/>
      <c r="BH105" s="238"/>
      <c r="BI105" s="238"/>
      <c r="BJ105" s="238"/>
      <c r="BK105" s="238"/>
      <c r="BL105" s="238"/>
      <c r="BM105" s="238"/>
      <c r="BN105" s="238"/>
      <c r="BO105" s="238"/>
      <c r="BP105" s="238"/>
      <c r="BQ105" s="238"/>
      <c r="BR105" s="238"/>
      <c r="BS105" s="238"/>
      <c r="BT105" s="238"/>
      <c r="BU105" s="238"/>
      <c r="BV105" s="238"/>
      <c r="BW105" s="238"/>
      <c r="BX105" s="239">
        <v>421</v>
      </c>
      <c r="BY105" s="238"/>
      <c r="BZ105" s="238"/>
      <c r="CA105" s="238"/>
      <c r="CB105" s="238"/>
      <c r="CC105" s="238"/>
      <c r="CD105" s="238"/>
      <c r="CE105" s="238"/>
      <c r="CF105" s="238"/>
      <c r="CG105" s="238"/>
      <c r="CH105" s="238"/>
      <c r="CI105" s="238"/>
      <c r="CJ105" s="238"/>
      <c r="CK105" s="238"/>
      <c r="CL105" s="238"/>
      <c r="CM105" s="238"/>
      <c r="CN105" s="238"/>
      <c r="CO105" s="238"/>
      <c r="CP105" s="238"/>
      <c r="CQ105" s="238"/>
      <c r="CR105" s="238"/>
      <c r="CS105" s="238"/>
      <c r="CT105" s="238"/>
      <c r="CU105" s="238"/>
      <c r="CV105" s="238"/>
      <c r="CW105" s="238"/>
      <c r="CX105" s="238"/>
      <c r="CY105" s="238"/>
      <c r="CZ105" s="238"/>
      <c r="DA105" s="238"/>
      <c r="DB105" s="238"/>
      <c r="DC105" s="238"/>
      <c r="DD105" s="238"/>
      <c r="DE105" s="238"/>
      <c r="DF105" s="238"/>
      <c r="DG105" s="238"/>
      <c r="DH105" s="238"/>
      <c r="DI105" s="238"/>
      <c r="DJ105" s="238"/>
      <c r="DK105" s="238"/>
      <c r="DL105" s="238"/>
      <c r="DM105" s="238"/>
      <c r="DN105" s="238"/>
      <c r="DO105" s="238"/>
      <c r="DP105" s="238"/>
      <c r="DQ105" s="238"/>
      <c r="DR105" s="238"/>
      <c r="DS105" s="238"/>
      <c r="DT105" s="238"/>
      <c r="DU105" s="238"/>
      <c r="DV105" s="238"/>
      <c r="DW105" s="238"/>
      <c r="DX105" s="238"/>
      <c r="DY105" s="238"/>
      <c r="DZ105" s="238"/>
      <c r="EA105" s="238"/>
      <c r="EB105" s="238"/>
      <c r="EC105" s="238"/>
      <c r="ED105" s="238"/>
      <c r="EE105" s="238"/>
      <c r="EF105" s="238"/>
      <c r="EG105" s="238"/>
      <c r="EH105" s="238"/>
      <c r="EI105" s="238"/>
      <c r="EJ105" s="238"/>
      <c r="EK105" s="238"/>
      <c r="EL105" s="238"/>
      <c r="EM105" s="238"/>
      <c r="EN105" s="238"/>
      <c r="EO105" s="238"/>
      <c r="EP105" s="238"/>
      <c r="EQ105" s="238"/>
      <c r="ER105" s="238"/>
      <c r="ES105" s="238"/>
      <c r="ET105" s="238"/>
      <c r="EU105" s="238"/>
      <c r="EV105" s="238"/>
      <c r="EW105" s="238"/>
      <c r="EX105" s="238"/>
      <c r="EY105" s="238"/>
      <c r="EZ105" s="238"/>
      <c r="FA105" s="238"/>
      <c r="FB105" s="238"/>
      <c r="FC105" s="238"/>
      <c r="FD105" s="238"/>
      <c r="FE105" s="238"/>
      <c r="FF105" s="238"/>
      <c r="FG105" s="238"/>
      <c r="FH105" s="238"/>
      <c r="FI105" s="238"/>
      <c r="FJ105" s="238"/>
      <c r="FK105" s="238"/>
      <c r="FL105" s="238"/>
      <c r="FM105" s="238"/>
      <c r="FN105" s="238"/>
      <c r="FO105" s="238"/>
      <c r="FP105" s="238"/>
      <c r="FQ105" s="238"/>
      <c r="FR105" s="238"/>
      <c r="FS105" s="238"/>
      <c r="FT105" s="238"/>
      <c r="FU105" s="238"/>
      <c r="FV105" s="238"/>
      <c r="FW105" s="238"/>
      <c r="FX105" s="238"/>
      <c r="FY105" s="238"/>
      <c r="FZ105" s="238"/>
      <c r="GA105" s="238"/>
      <c r="GB105" s="238"/>
      <c r="GC105" s="238"/>
      <c r="GD105" s="238"/>
      <c r="GE105" s="238"/>
      <c r="GF105" s="238"/>
      <c r="GG105" s="238"/>
      <c r="GH105" s="238"/>
      <c r="GI105" s="238"/>
      <c r="GJ105" s="238"/>
      <c r="GK105" s="238"/>
      <c r="GL105" s="238"/>
      <c r="GM105" s="238"/>
      <c r="GN105" s="238"/>
      <c r="GO105" s="238"/>
      <c r="GP105" s="238"/>
      <c r="GQ105" s="238"/>
      <c r="GR105" s="238"/>
      <c r="GS105" s="238"/>
    </row>
    <row r="106" spans="1:201" ht="11.1" customHeight="1" x14ac:dyDescent="0.2">
      <c r="A106" s="237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8"/>
      <c r="AG106" s="238"/>
      <c r="AH106" s="238"/>
      <c r="AI106" s="238"/>
      <c r="AJ106" s="238"/>
      <c r="AK106" s="238"/>
      <c r="AL106" s="238"/>
      <c r="AM106" s="238"/>
      <c r="AN106" s="238"/>
      <c r="AO106" s="238"/>
      <c r="AP106" s="238"/>
      <c r="AQ106" s="238"/>
      <c r="AR106" s="238"/>
      <c r="AS106" s="238"/>
      <c r="AT106" s="238"/>
      <c r="AU106" s="238"/>
      <c r="AV106" s="238"/>
      <c r="AW106" s="238"/>
      <c r="AX106" s="238"/>
      <c r="AY106" s="238"/>
      <c r="AZ106" s="238"/>
      <c r="BA106" s="238"/>
      <c r="BB106" s="238"/>
      <c r="BC106" s="238"/>
      <c r="BD106" s="238"/>
      <c r="BE106" s="238"/>
      <c r="BF106" s="238"/>
      <c r="BG106" s="238"/>
      <c r="BH106" s="238"/>
      <c r="BI106" s="238"/>
      <c r="BJ106" s="238"/>
      <c r="BK106" s="238"/>
      <c r="BL106" s="238"/>
      <c r="BM106" s="238"/>
      <c r="BN106" s="238"/>
      <c r="BO106" s="238"/>
      <c r="BP106" s="238"/>
      <c r="BQ106" s="238"/>
      <c r="BR106" s="238"/>
      <c r="BS106" s="238"/>
      <c r="BT106" s="238"/>
      <c r="BU106" s="238"/>
      <c r="BV106" s="238"/>
      <c r="BW106" s="238"/>
      <c r="BX106" s="238"/>
      <c r="BY106" s="238"/>
      <c r="BZ106" s="238"/>
      <c r="CA106" s="238"/>
      <c r="CB106" s="238"/>
      <c r="CC106" s="238"/>
      <c r="CD106" s="238"/>
      <c r="CE106" s="238"/>
      <c r="CF106" s="238"/>
      <c r="CG106" s="238"/>
      <c r="CH106" s="238"/>
      <c r="CI106" s="238"/>
      <c r="CJ106" s="238"/>
      <c r="CK106" s="238"/>
      <c r="CL106" s="238"/>
      <c r="CM106" s="238"/>
      <c r="CN106" s="238"/>
      <c r="CO106" s="238"/>
      <c r="CP106" s="238"/>
      <c r="CQ106" s="238"/>
      <c r="CR106" s="238"/>
      <c r="CS106" s="238"/>
      <c r="CT106" s="238"/>
      <c r="CU106" s="238"/>
      <c r="CV106" s="238"/>
      <c r="CW106" s="238"/>
      <c r="CX106" s="238"/>
      <c r="CY106" s="238"/>
      <c r="CZ106" s="238"/>
      <c r="DA106" s="238"/>
      <c r="DB106" s="238"/>
      <c r="DC106" s="238"/>
      <c r="DD106" s="238"/>
      <c r="DE106" s="238"/>
      <c r="DF106" s="238"/>
      <c r="DG106" s="238"/>
      <c r="DH106" s="238"/>
      <c r="DI106" s="238"/>
      <c r="DJ106" s="238"/>
      <c r="DK106" s="238"/>
      <c r="DL106" s="238"/>
      <c r="DM106" s="238"/>
      <c r="DN106" s="238"/>
      <c r="DO106" s="238"/>
      <c r="DP106" s="238"/>
      <c r="DQ106" s="238"/>
      <c r="DR106" s="238"/>
      <c r="DS106" s="238"/>
      <c r="DT106" s="238"/>
      <c r="DU106" s="238"/>
      <c r="DV106" s="238"/>
      <c r="DW106" s="238"/>
      <c r="DX106" s="238"/>
      <c r="DY106" s="238"/>
      <c r="DZ106" s="238"/>
      <c r="EA106" s="238"/>
      <c r="EB106" s="238"/>
      <c r="EC106" s="238"/>
      <c r="ED106" s="238"/>
      <c r="EE106" s="238"/>
      <c r="EF106" s="238"/>
      <c r="EG106" s="238"/>
      <c r="EH106" s="238"/>
      <c r="EI106" s="238"/>
      <c r="EJ106" s="238"/>
      <c r="EK106" s="238"/>
      <c r="EL106" s="238"/>
      <c r="EM106" s="238"/>
      <c r="EN106" s="238"/>
      <c r="EO106" s="238"/>
      <c r="EP106" s="238"/>
      <c r="EQ106" s="238"/>
      <c r="ER106" s="238"/>
      <c r="ES106" s="238"/>
      <c r="ET106" s="238"/>
      <c r="EU106" s="238"/>
      <c r="EV106" s="238"/>
      <c r="EW106" s="238"/>
      <c r="EX106" s="238"/>
      <c r="EY106" s="238"/>
      <c r="EZ106" s="238"/>
      <c r="FA106" s="238"/>
      <c r="FB106" s="238"/>
      <c r="FC106" s="238"/>
      <c r="FD106" s="238"/>
      <c r="FE106" s="238"/>
      <c r="FF106" s="238"/>
      <c r="FG106" s="238"/>
      <c r="FH106" s="238"/>
      <c r="FI106" s="238"/>
      <c r="FJ106" s="238"/>
      <c r="FK106" s="238"/>
      <c r="FL106" s="238"/>
      <c r="FM106" s="238"/>
      <c r="FN106" s="238"/>
      <c r="FO106" s="238"/>
      <c r="FP106" s="238"/>
      <c r="FQ106" s="238"/>
      <c r="FR106" s="238"/>
      <c r="FS106" s="238"/>
      <c r="FT106" s="238"/>
      <c r="FU106" s="238"/>
      <c r="FV106" s="238"/>
      <c r="FW106" s="238"/>
      <c r="FX106" s="238"/>
      <c r="FY106" s="238"/>
      <c r="FZ106" s="238"/>
      <c r="GA106" s="238"/>
      <c r="GB106" s="238"/>
      <c r="GC106" s="238"/>
      <c r="GD106" s="238"/>
      <c r="GE106" s="238"/>
      <c r="GF106" s="238"/>
      <c r="GG106" s="238"/>
      <c r="GH106" s="238"/>
      <c r="GI106" s="238"/>
      <c r="GJ106" s="238"/>
      <c r="GK106" s="238"/>
      <c r="GL106" s="238"/>
      <c r="GM106" s="238"/>
      <c r="GN106" s="238"/>
      <c r="GO106" s="238"/>
      <c r="GP106" s="238"/>
      <c r="GQ106" s="238"/>
      <c r="GR106" s="238"/>
      <c r="GS106" s="238"/>
    </row>
    <row r="107" spans="1:201" s="236" customFormat="1" ht="21.95" customHeight="1" x14ac:dyDescent="0.2">
      <c r="A107" s="241" t="s">
        <v>418</v>
      </c>
      <c r="B107" s="234"/>
      <c r="C107" s="234"/>
      <c r="D107" s="234"/>
      <c r="E107" s="233">
        <v>7837</v>
      </c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3">
        <v>1998</v>
      </c>
      <c r="V107" s="234"/>
      <c r="W107" s="234"/>
      <c r="X107" s="234"/>
      <c r="Y107" s="233">
        <v>36359</v>
      </c>
      <c r="Z107" s="234"/>
      <c r="AA107" s="233">
        <v>3791</v>
      </c>
      <c r="AB107" s="234"/>
      <c r="AC107" s="233">
        <v>44198</v>
      </c>
      <c r="AD107" s="234"/>
      <c r="AE107" s="233">
        <v>38168</v>
      </c>
      <c r="AF107" s="234"/>
      <c r="AG107" s="233">
        <v>44732</v>
      </c>
      <c r="AH107" s="234"/>
      <c r="AI107" s="233">
        <v>43243</v>
      </c>
      <c r="AJ107" s="234"/>
      <c r="AK107" s="235">
        <v>279</v>
      </c>
      <c r="AL107" s="234"/>
      <c r="AM107" s="233">
        <v>25193</v>
      </c>
      <c r="AN107" s="234"/>
      <c r="AO107" s="234"/>
      <c r="AP107" s="234"/>
      <c r="AQ107" s="233">
        <v>53824</v>
      </c>
      <c r="AR107" s="234"/>
      <c r="AS107" s="235">
        <v>449</v>
      </c>
      <c r="AT107" s="234"/>
      <c r="AU107" s="234"/>
      <c r="AV107" s="234"/>
      <c r="AW107" s="234"/>
      <c r="AX107" s="234"/>
      <c r="AY107" s="233">
        <v>11286</v>
      </c>
      <c r="AZ107" s="234"/>
      <c r="BA107" s="233">
        <v>20651</v>
      </c>
      <c r="BB107" s="234"/>
      <c r="BC107" s="233">
        <v>21666</v>
      </c>
      <c r="BD107" s="234"/>
      <c r="BE107" s="233">
        <v>17710</v>
      </c>
      <c r="BF107" s="234"/>
      <c r="BG107" s="233">
        <v>31526</v>
      </c>
      <c r="BH107" s="234"/>
      <c r="BI107" s="233">
        <v>3796</v>
      </c>
      <c r="BJ107" s="234"/>
      <c r="BK107" s="234"/>
      <c r="BL107" s="234"/>
      <c r="BM107" s="233">
        <v>10799</v>
      </c>
      <c r="BN107" s="234"/>
      <c r="BO107" s="233">
        <v>3696</v>
      </c>
      <c r="BP107" s="234"/>
      <c r="BQ107" s="233">
        <v>14839</v>
      </c>
      <c r="BR107" s="234"/>
      <c r="BS107" s="233">
        <v>14273</v>
      </c>
      <c r="BT107" s="234"/>
      <c r="BU107" s="233">
        <v>21627</v>
      </c>
      <c r="BV107" s="234"/>
      <c r="BW107" s="234"/>
      <c r="BX107" s="234"/>
      <c r="BY107" s="234"/>
      <c r="BZ107" s="234"/>
      <c r="CA107" s="234"/>
      <c r="CB107" s="234"/>
      <c r="CC107" s="234"/>
      <c r="CD107" s="234"/>
      <c r="CE107" s="233">
        <v>13427</v>
      </c>
      <c r="CF107" s="234"/>
      <c r="CG107" s="233">
        <v>11971</v>
      </c>
      <c r="CH107" s="234"/>
      <c r="CI107" s="233">
        <v>12176</v>
      </c>
      <c r="CJ107" s="234"/>
      <c r="CK107" s="233">
        <v>8218</v>
      </c>
      <c r="CL107" s="234"/>
      <c r="CM107" s="233">
        <v>10857</v>
      </c>
      <c r="CN107" s="234"/>
      <c r="CO107" s="233">
        <v>9073</v>
      </c>
      <c r="CP107" s="234"/>
      <c r="CQ107" s="233">
        <v>25029</v>
      </c>
      <c r="CR107" s="234"/>
      <c r="CS107" s="233">
        <v>7678</v>
      </c>
      <c r="CT107" s="234"/>
      <c r="CU107" s="233">
        <v>9061</v>
      </c>
      <c r="CV107" s="234"/>
      <c r="CW107" s="233">
        <v>12856</v>
      </c>
      <c r="CX107" s="234"/>
      <c r="CY107" s="233">
        <v>9597</v>
      </c>
      <c r="CZ107" s="234"/>
      <c r="DA107" s="233">
        <v>10468</v>
      </c>
      <c r="DB107" s="234"/>
      <c r="DC107" s="233">
        <v>22928</v>
      </c>
      <c r="DD107" s="234"/>
      <c r="DE107" s="233">
        <v>9229</v>
      </c>
      <c r="DF107" s="234"/>
      <c r="DG107" s="233">
        <v>6468</v>
      </c>
      <c r="DH107" s="234"/>
      <c r="DI107" s="233">
        <v>16283</v>
      </c>
      <c r="DJ107" s="234"/>
      <c r="DK107" s="233">
        <v>18467</v>
      </c>
      <c r="DL107" s="234"/>
      <c r="DM107" s="233">
        <v>11381</v>
      </c>
      <c r="DN107" s="234"/>
      <c r="DO107" s="233">
        <v>41428</v>
      </c>
      <c r="DP107" s="234"/>
      <c r="DQ107" s="233">
        <v>13576</v>
      </c>
      <c r="DR107" s="234"/>
      <c r="DS107" s="233">
        <v>14190</v>
      </c>
      <c r="DT107" s="234"/>
      <c r="DU107" s="233">
        <v>7570</v>
      </c>
      <c r="DV107" s="234"/>
      <c r="DW107" s="233">
        <v>12797</v>
      </c>
      <c r="DX107" s="234"/>
      <c r="DY107" s="233">
        <v>21833</v>
      </c>
      <c r="DZ107" s="234"/>
      <c r="EA107" s="233">
        <v>6694</v>
      </c>
      <c r="EB107" s="234"/>
      <c r="EC107" s="233">
        <v>7413</v>
      </c>
      <c r="ED107" s="234"/>
      <c r="EE107" s="233">
        <v>25411</v>
      </c>
      <c r="EF107" s="234"/>
      <c r="EG107" s="233">
        <v>24288</v>
      </c>
      <c r="EH107" s="234"/>
      <c r="EI107" s="233">
        <v>12616</v>
      </c>
      <c r="EJ107" s="234"/>
      <c r="EK107" s="233">
        <v>15098</v>
      </c>
      <c r="EL107" s="234"/>
      <c r="EM107" s="233">
        <v>11016</v>
      </c>
      <c r="EN107" s="234"/>
      <c r="EO107" s="233">
        <v>9902</v>
      </c>
      <c r="EP107" s="234"/>
      <c r="EQ107" s="233">
        <v>16331</v>
      </c>
      <c r="ER107" s="234"/>
      <c r="ES107" s="233">
        <v>5131</v>
      </c>
      <c r="ET107" s="234"/>
      <c r="EU107" s="233">
        <v>9205</v>
      </c>
      <c r="EV107" s="234"/>
      <c r="EW107" s="233">
        <v>12633</v>
      </c>
      <c r="EX107" s="234"/>
      <c r="EY107" s="233">
        <v>3050</v>
      </c>
      <c r="EZ107" s="234"/>
      <c r="FA107" s="233">
        <v>2022</v>
      </c>
      <c r="FB107" s="234"/>
      <c r="FC107" s="234"/>
      <c r="FD107" s="234"/>
      <c r="FE107" s="234"/>
      <c r="FF107" s="234"/>
      <c r="FG107" s="234"/>
      <c r="FH107" s="234"/>
      <c r="FI107" s="235">
        <v>331</v>
      </c>
      <c r="FJ107" s="234"/>
      <c r="FK107" s="233">
        <v>3325</v>
      </c>
      <c r="FL107" s="234"/>
      <c r="FM107" s="233">
        <v>1475</v>
      </c>
      <c r="FN107" s="234"/>
      <c r="FO107" s="234"/>
      <c r="FP107" s="234"/>
      <c r="FQ107" s="234"/>
      <c r="FR107" s="234"/>
      <c r="FS107" s="234"/>
      <c r="FT107" s="234"/>
      <c r="FU107" s="234"/>
      <c r="FV107" s="234"/>
      <c r="FW107" s="234"/>
      <c r="FX107" s="234"/>
      <c r="FY107" s="234"/>
      <c r="FZ107" s="234"/>
      <c r="GA107" s="234"/>
      <c r="GB107" s="234"/>
      <c r="GC107" s="234"/>
      <c r="GD107" s="234"/>
      <c r="GE107" s="234"/>
      <c r="GF107" s="234"/>
      <c r="GG107" s="234"/>
      <c r="GH107" s="234"/>
      <c r="GI107" s="234"/>
      <c r="GJ107" s="234"/>
      <c r="GK107" s="234"/>
      <c r="GL107" s="234"/>
      <c r="GM107" s="234"/>
      <c r="GN107" s="234"/>
      <c r="GO107" s="234"/>
      <c r="GP107" s="234"/>
      <c r="GQ107" s="234"/>
      <c r="GR107" s="234"/>
      <c r="GS107" s="234"/>
    </row>
    <row r="108" spans="1:201" ht="11.1" customHeight="1" x14ac:dyDescent="0.2">
      <c r="A108" s="237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8"/>
      <c r="AG108" s="238"/>
      <c r="AH108" s="238"/>
      <c r="AI108" s="238"/>
      <c r="AJ108" s="238"/>
      <c r="AK108" s="238"/>
      <c r="AL108" s="238"/>
      <c r="AM108" s="238"/>
      <c r="AN108" s="238"/>
      <c r="AO108" s="238"/>
      <c r="AP108" s="238"/>
      <c r="AQ108" s="238"/>
      <c r="AR108" s="238"/>
      <c r="AS108" s="238"/>
      <c r="AT108" s="238"/>
      <c r="AU108" s="238"/>
      <c r="AV108" s="238"/>
      <c r="AW108" s="238"/>
      <c r="AX108" s="238"/>
      <c r="AY108" s="238"/>
      <c r="AZ108" s="238"/>
      <c r="BA108" s="238"/>
      <c r="BB108" s="238"/>
      <c r="BC108" s="238"/>
      <c r="BD108" s="238"/>
      <c r="BE108" s="238"/>
      <c r="BF108" s="238"/>
      <c r="BG108" s="238"/>
      <c r="BH108" s="238"/>
      <c r="BI108" s="238"/>
      <c r="BJ108" s="238"/>
      <c r="BK108" s="238"/>
      <c r="BL108" s="238"/>
      <c r="BM108" s="238"/>
      <c r="BN108" s="238"/>
      <c r="BO108" s="238"/>
      <c r="BP108" s="238"/>
      <c r="BQ108" s="238"/>
      <c r="BR108" s="238"/>
      <c r="BS108" s="238"/>
      <c r="BT108" s="238"/>
      <c r="BU108" s="238"/>
      <c r="BV108" s="238"/>
      <c r="BW108" s="238"/>
      <c r="BX108" s="238"/>
      <c r="BY108" s="238"/>
      <c r="BZ108" s="238"/>
      <c r="CA108" s="238"/>
      <c r="CB108" s="238"/>
      <c r="CC108" s="238"/>
      <c r="CD108" s="238"/>
      <c r="CE108" s="238"/>
      <c r="CF108" s="238"/>
      <c r="CG108" s="238"/>
      <c r="CH108" s="238"/>
      <c r="CI108" s="238"/>
      <c r="CJ108" s="238"/>
      <c r="CK108" s="238"/>
      <c r="CL108" s="238"/>
      <c r="CM108" s="238"/>
      <c r="CN108" s="238"/>
      <c r="CO108" s="238"/>
      <c r="CP108" s="238"/>
      <c r="CQ108" s="238"/>
      <c r="CR108" s="238"/>
      <c r="CS108" s="238"/>
      <c r="CT108" s="238"/>
      <c r="CU108" s="238"/>
      <c r="CV108" s="238"/>
      <c r="CW108" s="238"/>
      <c r="CX108" s="238"/>
      <c r="CY108" s="238"/>
      <c r="CZ108" s="238"/>
      <c r="DA108" s="238"/>
      <c r="DB108" s="238"/>
      <c r="DC108" s="238"/>
      <c r="DD108" s="238"/>
      <c r="DE108" s="238"/>
      <c r="DF108" s="238"/>
      <c r="DG108" s="238"/>
      <c r="DH108" s="238"/>
      <c r="DI108" s="238"/>
      <c r="DJ108" s="238"/>
      <c r="DK108" s="238"/>
      <c r="DL108" s="238"/>
      <c r="DM108" s="238"/>
      <c r="DN108" s="238"/>
      <c r="DO108" s="238"/>
      <c r="DP108" s="238"/>
      <c r="DQ108" s="238"/>
      <c r="DR108" s="238"/>
      <c r="DS108" s="238"/>
      <c r="DT108" s="238"/>
      <c r="DU108" s="238"/>
      <c r="DV108" s="238"/>
      <c r="DW108" s="238"/>
      <c r="DX108" s="238"/>
      <c r="DY108" s="238"/>
      <c r="DZ108" s="238"/>
      <c r="EA108" s="238"/>
      <c r="EB108" s="238"/>
      <c r="EC108" s="238"/>
      <c r="ED108" s="238"/>
      <c r="EE108" s="238"/>
      <c r="EF108" s="238"/>
      <c r="EG108" s="238"/>
      <c r="EH108" s="238"/>
      <c r="EI108" s="238"/>
      <c r="EJ108" s="238"/>
      <c r="EK108" s="238"/>
      <c r="EL108" s="238"/>
      <c r="EM108" s="238"/>
      <c r="EN108" s="238"/>
      <c r="EO108" s="238"/>
      <c r="EP108" s="238"/>
      <c r="EQ108" s="238"/>
      <c r="ER108" s="238"/>
      <c r="ES108" s="238"/>
      <c r="ET108" s="238"/>
      <c r="EU108" s="238"/>
      <c r="EV108" s="238"/>
      <c r="EW108" s="238"/>
      <c r="EX108" s="238"/>
      <c r="EY108" s="238"/>
      <c r="EZ108" s="238"/>
      <c r="FA108" s="238"/>
      <c r="FB108" s="238"/>
      <c r="FC108" s="238"/>
      <c r="FD108" s="238"/>
      <c r="FE108" s="238"/>
      <c r="FF108" s="238"/>
      <c r="FG108" s="238"/>
      <c r="FH108" s="238"/>
      <c r="FI108" s="238"/>
      <c r="FJ108" s="238"/>
      <c r="FK108" s="238"/>
      <c r="FL108" s="238"/>
      <c r="FM108" s="238"/>
      <c r="FN108" s="238"/>
      <c r="FO108" s="238"/>
      <c r="FP108" s="238"/>
      <c r="FQ108" s="238"/>
      <c r="FR108" s="238"/>
      <c r="FS108" s="238"/>
      <c r="FT108" s="238"/>
      <c r="FU108" s="238"/>
      <c r="FV108" s="238"/>
      <c r="FW108" s="238"/>
      <c r="FX108" s="238"/>
      <c r="FY108" s="238"/>
      <c r="FZ108" s="238"/>
      <c r="GA108" s="238"/>
      <c r="GB108" s="238"/>
      <c r="GC108" s="238"/>
      <c r="GD108" s="238"/>
      <c r="GE108" s="238"/>
      <c r="GF108" s="238"/>
      <c r="GG108" s="238"/>
      <c r="GH108" s="238"/>
      <c r="GI108" s="238"/>
      <c r="GJ108" s="238"/>
      <c r="GK108" s="238"/>
      <c r="GL108" s="238"/>
      <c r="GM108" s="238"/>
      <c r="GN108" s="238"/>
      <c r="GO108" s="238"/>
      <c r="GP108" s="238"/>
      <c r="GQ108" s="238"/>
      <c r="GR108" s="238"/>
      <c r="GS108" s="238"/>
    </row>
    <row r="109" spans="1:201" s="236" customFormat="1" ht="21.95" customHeight="1" x14ac:dyDescent="0.2">
      <c r="A109" s="241" t="s">
        <v>419</v>
      </c>
      <c r="B109" s="233">
        <f t="shared" ref="B109:AG109" si="7">SUM(B110:B127)</f>
        <v>16663</v>
      </c>
      <c r="C109" s="233">
        <f t="shared" si="7"/>
        <v>49009</v>
      </c>
      <c r="D109" s="233">
        <f t="shared" si="7"/>
        <v>22600</v>
      </c>
      <c r="E109" s="233">
        <f t="shared" si="7"/>
        <v>57523</v>
      </c>
      <c r="F109" s="233">
        <f t="shared" si="7"/>
        <v>18500</v>
      </c>
      <c r="G109" s="233">
        <f t="shared" si="7"/>
        <v>14038</v>
      </c>
      <c r="H109" s="233">
        <f t="shared" si="7"/>
        <v>3000</v>
      </c>
      <c r="I109" s="233">
        <f t="shared" si="7"/>
        <v>0</v>
      </c>
      <c r="J109" s="233">
        <f t="shared" si="7"/>
        <v>0</v>
      </c>
      <c r="K109" s="233">
        <f t="shared" si="7"/>
        <v>78317</v>
      </c>
      <c r="L109" s="233">
        <f t="shared" si="7"/>
        <v>500</v>
      </c>
      <c r="M109" s="233">
        <f t="shared" si="7"/>
        <v>0</v>
      </c>
      <c r="N109" s="233">
        <f t="shared" si="7"/>
        <v>24500</v>
      </c>
      <c r="O109" s="233">
        <f t="shared" si="7"/>
        <v>13465</v>
      </c>
      <c r="P109" s="233">
        <f t="shared" si="7"/>
        <v>12000</v>
      </c>
      <c r="Q109" s="233">
        <f t="shared" si="7"/>
        <v>2462</v>
      </c>
      <c r="R109" s="233">
        <f t="shared" si="7"/>
        <v>6200</v>
      </c>
      <c r="S109" s="233">
        <f t="shared" si="7"/>
        <v>30306</v>
      </c>
      <c r="T109" s="233">
        <f t="shared" si="7"/>
        <v>0</v>
      </c>
      <c r="U109" s="233">
        <f t="shared" si="7"/>
        <v>15883</v>
      </c>
      <c r="V109" s="233">
        <f t="shared" si="7"/>
        <v>4500</v>
      </c>
      <c r="W109" s="233">
        <f t="shared" si="7"/>
        <v>10619</v>
      </c>
      <c r="X109" s="233">
        <f t="shared" si="7"/>
        <v>1230</v>
      </c>
      <c r="Y109" s="233">
        <f t="shared" si="7"/>
        <v>81327</v>
      </c>
      <c r="Z109" s="233">
        <f t="shared" si="7"/>
        <v>1500</v>
      </c>
      <c r="AA109" s="233">
        <f t="shared" si="7"/>
        <v>51026</v>
      </c>
      <c r="AB109" s="233">
        <f t="shared" si="7"/>
        <v>0</v>
      </c>
      <c r="AC109" s="233">
        <f t="shared" si="7"/>
        <v>121723</v>
      </c>
      <c r="AD109" s="233">
        <f t="shared" si="7"/>
        <v>0</v>
      </c>
      <c r="AE109" s="233">
        <f t="shared" si="7"/>
        <v>36625</v>
      </c>
      <c r="AF109" s="233">
        <f t="shared" si="7"/>
        <v>400</v>
      </c>
      <c r="AG109" s="233">
        <f t="shared" si="7"/>
        <v>209216</v>
      </c>
      <c r="AH109" s="233">
        <f t="shared" ref="AH109:BM109" si="8">SUM(AH110:AH127)</f>
        <v>0</v>
      </c>
      <c r="AI109" s="233">
        <f t="shared" si="8"/>
        <v>145334</v>
      </c>
      <c r="AJ109" s="233">
        <f t="shared" si="8"/>
        <v>0</v>
      </c>
      <c r="AK109" s="233">
        <f t="shared" si="8"/>
        <v>10726</v>
      </c>
      <c r="AL109" s="233">
        <f t="shared" si="8"/>
        <v>1480</v>
      </c>
      <c r="AM109" s="233">
        <f t="shared" si="8"/>
        <v>203910</v>
      </c>
      <c r="AN109" s="233">
        <f t="shared" si="8"/>
        <v>0</v>
      </c>
      <c r="AO109" s="233">
        <f t="shared" si="8"/>
        <v>19240</v>
      </c>
      <c r="AP109" s="233">
        <f t="shared" si="8"/>
        <v>0</v>
      </c>
      <c r="AQ109" s="233">
        <f t="shared" si="8"/>
        <v>147469</v>
      </c>
      <c r="AR109" s="233">
        <f t="shared" si="8"/>
        <v>1500</v>
      </c>
      <c r="AS109" s="233">
        <f t="shared" si="8"/>
        <v>1915</v>
      </c>
      <c r="AT109" s="233">
        <f t="shared" si="8"/>
        <v>0</v>
      </c>
      <c r="AU109" s="233">
        <f t="shared" si="8"/>
        <v>62611</v>
      </c>
      <c r="AV109" s="233">
        <f t="shared" si="8"/>
        <v>0</v>
      </c>
      <c r="AW109" s="233">
        <f t="shared" si="8"/>
        <v>144177</v>
      </c>
      <c r="AX109" s="233">
        <f t="shared" si="8"/>
        <v>0</v>
      </c>
      <c r="AY109" s="233">
        <f t="shared" si="8"/>
        <v>39383</v>
      </c>
      <c r="AZ109" s="233">
        <f t="shared" si="8"/>
        <v>0</v>
      </c>
      <c r="BA109" s="233">
        <f t="shared" si="8"/>
        <v>54316</v>
      </c>
      <c r="BB109" s="233">
        <f t="shared" si="8"/>
        <v>0</v>
      </c>
      <c r="BC109" s="233">
        <f t="shared" si="8"/>
        <v>37722</v>
      </c>
      <c r="BD109" s="233">
        <f t="shared" si="8"/>
        <v>1035</v>
      </c>
      <c r="BE109" s="233">
        <f t="shared" si="8"/>
        <v>104021</v>
      </c>
      <c r="BF109" s="233">
        <f t="shared" si="8"/>
        <v>0</v>
      </c>
      <c r="BG109" s="233">
        <f t="shared" si="8"/>
        <v>78145</v>
      </c>
      <c r="BH109" s="233">
        <f t="shared" si="8"/>
        <v>0</v>
      </c>
      <c r="BI109" s="233">
        <f t="shared" si="8"/>
        <v>80586</v>
      </c>
      <c r="BJ109" s="233">
        <f t="shared" si="8"/>
        <v>850</v>
      </c>
      <c r="BK109" s="233">
        <f t="shared" si="8"/>
        <v>0</v>
      </c>
      <c r="BL109" s="233">
        <f t="shared" si="8"/>
        <v>0</v>
      </c>
      <c r="BM109" s="233">
        <f t="shared" si="8"/>
        <v>42313</v>
      </c>
      <c r="BN109" s="233">
        <f t="shared" ref="BN109:CS109" si="9">SUM(BN110:BN127)</f>
        <v>0</v>
      </c>
      <c r="BO109" s="233">
        <f t="shared" si="9"/>
        <v>68609</v>
      </c>
      <c r="BP109" s="233">
        <f t="shared" si="9"/>
        <v>0</v>
      </c>
      <c r="BQ109" s="233">
        <f t="shared" si="9"/>
        <v>54410</v>
      </c>
      <c r="BR109" s="233">
        <f t="shared" si="9"/>
        <v>250</v>
      </c>
      <c r="BS109" s="233">
        <f t="shared" si="9"/>
        <v>45845</v>
      </c>
      <c r="BT109" s="233">
        <f t="shared" si="9"/>
        <v>0</v>
      </c>
      <c r="BU109" s="233">
        <f t="shared" si="9"/>
        <v>62662</v>
      </c>
      <c r="BV109" s="233">
        <f t="shared" si="9"/>
        <v>0</v>
      </c>
      <c r="BW109" s="233">
        <f t="shared" si="9"/>
        <v>42033</v>
      </c>
      <c r="BX109" s="233">
        <f t="shared" si="9"/>
        <v>0</v>
      </c>
      <c r="BY109" s="233">
        <f t="shared" si="9"/>
        <v>0</v>
      </c>
      <c r="BZ109" s="233">
        <f t="shared" si="9"/>
        <v>129</v>
      </c>
      <c r="CA109" s="233">
        <f t="shared" si="9"/>
        <v>0</v>
      </c>
      <c r="CB109" s="233">
        <f t="shared" si="9"/>
        <v>0</v>
      </c>
      <c r="CC109" s="233">
        <f t="shared" si="9"/>
        <v>0</v>
      </c>
      <c r="CD109" s="233">
        <f t="shared" si="9"/>
        <v>0</v>
      </c>
      <c r="CE109" s="233">
        <f t="shared" si="9"/>
        <v>37836</v>
      </c>
      <c r="CF109" s="233">
        <f t="shared" si="9"/>
        <v>0</v>
      </c>
      <c r="CG109" s="233">
        <f t="shared" si="9"/>
        <v>25373</v>
      </c>
      <c r="CH109" s="233">
        <f t="shared" si="9"/>
        <v>0</v>
      </c>
      <c r="CI109" s="233">
        <f t="shared" si="9"/>
        <v>37258</v>
      </c>
      <c r="CJ109" s="233">
        <f t="shared" si="9"/>
        <v>0</v>
      </c>
      <c r="CK109" s="233">
        <f t="shared" si="9"/>
        <v>24609</v>
      </c>
      <c r="CL109" s="233">
        <f t="shared" si="9"/>
        <v>0</v>
      </c>
      <c r="CM109" s="233">
        <f t="shared" si="9"/>
        <v>24557</v>
      </c>
      <c r="CN109" s="233">
        <f t="shared" si="9"/>
        <v>0</v>
      </c>
      <c r="CO109" s="233">
        <f t="shared" si="9"/>
        <v>40112</v>
      </c>
      <c r="CP109" s="233">
        <f t="shared" si="9"/>
        <v>0</v>
      </c>
      <c r="CQ109" s="233">
        <f t="shared" si="9"/>
        <v>70136</v>
      </c>
      <c r="CR109" s="233">
        <f t="shared" si="9"/>
        <v>0</v>
      </c>
      <c r="CS109" s="233">
        <f t="shared" si="9"/>
        <v>15925</v>
      </c>
      <c r="CT109" s="233">
        <f t="shared" ref="CT109:DY109" si="10">SUM(CT110:CT127)</f>
        <v>0</v>
      </c>
      <c r="CU109" s="233">
        <f t="shared" si="10"/>
        <v>27068</v>
      </c>
      <c r="CV109" s="233">
        <f t="shared" si="10"/>
        <v>0</v>
      </c>
      <c r="CW109" s="233">
        <f t="shared" si="10"/>
        <v>23926</v>
      </c>
      <c r="CX109" s="233">
        <f t="shared" si="10"/>
        <v>0</v>
      </c>
      <c r="CY109" s="233">
        <f t="shared" si="10"/>
        <v>16350</v>
      </c>
      <c r="CZ109" s="233">
        <f t="shared" si="10"/>
        <v>0</v>
      </c>
      <c r="DA109" s="233">
        <f t="shared" si="10"/>
        <v>20277</v>
      </c>
      <c r="DB109" s="233">
        <f t="shared" si="10"/>
        <v>0</v>
      </c>
      <c r="DC109" s="233">
        <f t="shared" si="10"/>
        <v>64115</v>
      </c>
      <c r="DD109" s="233">
        <f t="shared" si="10"/>
        <v>0</v>
      </c>
      <c r="DE109" s="233">
        <f t="shared" si="10"/>
        <v>15787</v>
      </c>
      <c r="DF109" s="233">
        <f t="shared" si="10"/>
        <v>0</v>
      </c>
      <c r="DG109" s="233">
        <f t="shared" si="10"/>
        <v>16797</v>
      </c>
      <c r="DH109" s="233">
        <f t="shared" si="10"/>
        <v>0</v>
      </c>
      <c r="DI109" s="233">
        <f t="shared" si="10"/>
        <v>41605</v>
      </c>
      <c r="DJ109" s="233">
        <f t="shared" si="10"/>
        <v>0</v>
      </c>
      <c r="DK109" s="233">
        <f t="shared" si="10"/>
        <v>32961</v>
      </c>
      <c r="DL109" s="233">
        <f t="shared" si="10"/>
        <v>0</v>
      </c>
      <c r="DM109" s="233">
        <f t="shared" si="10"/>
        <v>30904</v>
      </c>
      <c r="DN109" s="233">
        <f t="shared" si="10"/>
        <v>0</v>
      </c>
      <c r="DO109" s="233">
        <f t="shared" si="10"/>
        <v>128752</v>
      </c>
      <c r="DP109" s="233">
        <f t="shared" si="10"/>
        <v>0</v>
      </c>
      <c r="DQ109" s="233">
        <f t="shared" si="10"/>
        <v>50313</v>
      </c>
      <c r="DR109" s="233">
        <f t="shared" si="10"/>
        <v>0</v>
      </c>
      <c r="DS109" s="233">
        <f t="shared" si="10"/>
        <v>26613</v>
      </c>
      <c r="DT109" s="233">
        <f t="shared" si="10"/>
        <v>0</v>
      </c>
      <c r="DU109" s="233">
        <f t="shared" si="10"/>
        <v>28411</v>
      </c>
      <c r="DV109" s="233">
        <f t="shared" si="10"/>
        <v>0</v>
      </c>
      <c r="DW109" s="233">
        <f t="shared" si="10"/>
        <v>33873</v>
      </c>
      <c r="DX109" s="233">
        <f t="shared" si="10"/>
        <v>0</v>
      </c>
      <c r="DY109" s="233">
        <f t="shared" si="10"/>
        <v>45792</v>
      </c>
      <c r="DZ109" s="233">
        <f t="shared" ref="DZ109:FE109" si="11">SUM(DZ110:DZ127)</f>
        <v>0</v>
      </c>
      <c r="EA109" s="233">
        <f t="shared" si="11"/>
        <v>9542</v>
      </c>
      <c r="EB109" s="233">
        <f t="shared" si="11"/>
        <v>0</v>
      </c>
      <c r="EC109" s="233">
        <f t="shared" si="11"/>
        <v>19653</v>
      </c>
      <c r="ED109" s="233">
        <f t="shared" si="11"/>
        <v>0</v>
      </c>
      <c r="EE109" s="233">
        <f t="shared" si="11"/>
        <v>63519</v>
      </c>
      <c r="EF109" s="233">
        <f t="shared" si="11"/>
        <v>0</v>
      </c>
      <c r="EG109" s="233">
        <f t="shared" si="11"/>
        <v>92355</v>
      </c>
      <c r="EH109" s="233">
        <f t="shared" si="11"/>
        <v>0</v>
      </c>
      <c r="EI109" s="233">
        <f t="shared" si="11"/>
        <v>33763</v>
      </c>
      <c r="EJ109" s="233">
        <f t="shared" si="11"/>
        <v>0</v>
      </c>
      <c r="EK109" s="233">
        <f t="shared" si="11"/>
        <v>27417</v>
      </c>
      <c r="EL109" s="233">
        <f t="shared" si="11"/>
        <v>0</v>
      </c>
      <c r="EM109" s="233">
        <f t="shared" si="11"/>
        <v>36518</v>
      </c>
      <c r="EN109" s="233">
        <f t="shared" si="11"/>
        <v>0</v>
      </c>
      <c r="EO109" s="233">
        <f t="shared" si="11"/>
        <v>28330</v>
      </c>
      <c r="EP109" s="233">
        <f t="shared" si="11"/>
        <v>0</v>
      </c>
      <c r="EQ109" s="233">
        <f t="shared" si="11"/>
        <v>34306</v>
      </c>
      <c r="ER109" s="233">
        <f t="shared" si="11"/>
        <v>0</v>
      </c>
      <c r="ES109" s="233">
        <f t="shared" si="11"/>
        <v>14710</v>
      </c>
      <c r="ET109" s="233">
        <f t="shared" si="11"/>
        <v>0</v>
      </c>
      <c r="EU109" s="233">
        <f t="shared" si="11"/>
        <v>14907</v>
      </c>
      <c r="EV109" s="233">
        <f t="shared" si="11"/>
        <v>0</v>
      </c>
      <c r="EW109" s="233">
        <f t="shared" si="11"/>
        <v>43790</v>
      </c>
      <c r="EX109" s="233">
        <f t="shared" si="11"/>
        <v>0</v>
      </c>
      <c r="EY109" s="233">
        <f t="shared" si="11"/>
        <v>10526</v>
      </c>
      <c r="EZ109" s="233">
        <f t="shared" si="11"/>
        <v>0</v>
      </c>
      <c r="FA109" s="233">
        <f t="shared" si="11"/>
        <v>9001</v>
      </c>
      <c r="FB109" s="233">
        <f t="shared" si="11"/>
        <v>0</v>
      </c>
      <c r="FC109" s="233">
        <f t="shared" si="11"/>
        <v>0</v>
      </c>
      <c r="FD109" s="233">
        <f t="shared" si="11"/>
        <v>0</v>
      </c>
      <c r="FE109" s="233">
        <f t="shared" si="11"/>
        <v>0</v>
      </c>
      <c r="FF109" s="233">
        <f t="shared" ref="FF109:GK109" si="12">SUM(FF110:FF127)</f>
        <v>0</v>
      </c>
      <c r="FG109" s="233">
        <f t="shared" si="12"/>
        <v>0</v>
      </c>
      <c r="FH109" s="233">
        <f t="shared" si="12"/>
        <v>0</v>
      </c>
      <c r="FI109" s="233">
        <f t="shared" si="12"/>
        <v>37</v>
      </c>
      <c r="FJ109" s="233">
        <f t="shared" si="12"/>
        <v>0</v>
      </c>
      <c r="FK109" s="233">
        <f t="shared" si="12"/>
        <v>4501</v>
      </c>
      <c r="FL109" s="233">
        <f t="shared" si="12"/>
        <v>0</v>
      </c>
      <c r="FM109" s="233">
        <f t="shared" si="12"/>
        <v>149</v>
      </c>
      <c r="FN109" s="233">
        <f t="shared" si="12"/>
        <v>0</v>
      </c>
      <c r="FO109" s="233">
        <f t="shared" si="12"/>
        <v>2682</v>
      </c>
      <c r="FP109" s="233">
        <f t="shared" si="12"/>
        <v>0</v>
      </c>
      <c r="FQ109" s="233">
        <f t="shared" si="12"/>
        <v>14426</v>
      </c>
      <c r="FR109" s="233">
        <f t="shared" si="12"/>
        <v>0</v>
      </c>
      <c r="FS109" s="233">
        <f t="shared" si="12"/>
        <v>644</v>
      </c>
      <c r="FT109" s="233">
        <f t="shared" si="12"/>
        <v>0</v>
      </c>
      <c r="FU109" s="233">
        <f t="shared" si="12"/>
        <v>2525</v>
      </c>
      <c r="FV109" s="233">
        <f t="shared" si="12"/>
        <v>0</v>
      </c>
      <c r="FW109" s="233">
        <f t="shared" si="12"/>
        <v>5438</v>
      </c>
      <c r="FX109" s="233">
        <f t="shared" si="12"/>
        <v>0</v>
      </c>
      <c r="FY109" s="233">
        <f t="shared" si="12"/>
        <v>9880</v>
      </c>
      <c r="FZ109" s="233">
        <f t="shared" si="12"/>
        <v>0</v>
      </c>
      <c r="GA109" s="233">
        <f t="shared" si="12"/>
        <v>0</v>
      </c>
      <c r="GB109" s="233">
        <f t="shared" si="12"/>
        <v>0</v>
      </c>
      <c r="GC109" s="233">
        <f t="shared" si="12"/>
        <v>0</v>
      </c>
      <c r="GD109" s="233">
        <f t="shared" si="12"/>
        <v>0</v>
      </c>
      <c r="GE109" s="233">
        <f t="shared" si="12"/>
        <v>0</v>
      </c>
      <c r="GF109" s="233">
        <f t="shared" si="12"/>
        <v>729</v>
      </c>
      <c r="GG109" s="233">
        <f t="shared" si="12"/>
        <v>0</v>
      </c>
      <c r="GH109" s="233">
        <f t="shared" si="12"/>
        <v>0</v>
      </c>
      <c r="GI109" s="233">
        <f t="shared" si="12"/>
        <v>4107</v>
      </c>
      <c r="GJ109" s="233">
        <f t="shared" si="12"/>
        <v>0</v>
      </c>
      <c r="GK109" s="233">
        <f t="shared" si="12"/>
        <v>3073</v>
      </c>
      <c r="GL109" s="233">
        <f t="shared" ref="GL109:GS109" si="13">SUM(GL110:GL127)</f>
        <v>0</v>
      </c>
      <c r="GM109" s="233">
        <f t="shared" si="13"/>
        <v>4247</v>
      </c>
      <c r="GN109" s="233">
        <f t="shared" si="13"/>
        <v>0</v>
      </c>
      <c r="GO109" s="233">
        <f t="shared" si="13"/>
        <v>5104</v>
      </c>
      <c r="GP109" s="233">
        <f t="shared" si="13"/>
        <v>0</v>
      </c>
      <c r="GQ109" s="233">
        <f t="shared" si="13"/>
        <v>5912</v>
      </c>
      <c r="GR109" s="233">
        <f t="shared" si="13"/>
        <v>0</v>
      </c>
      <c r="GS109" s="233">
        <f t="shared" si="13"/>
        <v>5822</v>
      </c>
    </row>
    <row r="110" spans="1:201" ht="11.1" customHeight="1" x14ac:dyDescent="0.2">
      <c r="A110" s="237" t="s">
        <v>405</v>
      </c>
      <c r="B110" s="240">
        <v>2300</v>
      </c>
      <c r="C110" s="240">
        <v>14916</v>
      </c>
      <c r="D110" s="240">
        <v>1100</v>
      </c>
      <c r="E110" s="240">
        <v>5508</v>
      </c>
      <c r="F110" s="240">
        <v>2300</v>
      </c>
      <c r="G110" s="240">
        <v>3703</v>
      </c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9">
        <v>314</v>
      </c>
      <c r="V110" s="238"/>
      <c r="W110" s="238"/>
      <c r="X110" s="238"/>
      <c r="Y110" s="240">
        <v>3043</v>
      </c>
      <c r="Z110" s="238"/>
      <c r="AA110" s="238"/>
      <c r="AB110" s="238"/>
      <c r="AC110" s="240">
        <v>3470</v>
      </c>
      <c r="AD110" s="238"/>
      <c r="AE110" s="238"/>
      <c r="AF110" s="238"/>
      <c r="AG110" s="240">
        <v>6402</v>
      </c>
      <c r="AH110" s="238"/>
      <c r="AI110" s="240">
        <v>4000</v>
      </c>
      <c r="AJ110" s="238"/>
      <c r="AK110" s="238"/>
      <c r="AL110" s="238"/>
      <c r="AM110" s="240">
        <v>8080</v>
      </c>
      <c r="AN110" s="238"/>
      <c r="AO110" s="238"/>
      <c r="AP110" s="238"/>
      <c r="AQ110" s="240">
        <v>11477</v>
      </c>
      <c r="AR110" s="238"/>
      <c r="AS110" s="238"/>
      <c r="AT110" s="238"/>
      <c r="AU110" s="238"/>
      <c r="AV110" s="238"/>
      <c r="AW110" s="238"/>
      <c r="AX110" s="238"/>
      <c r="AY110" s="239">
        <v>274</v>
      </c>
      <c r="AZ110" s="238"/>
      <c r="BA110" s="239">
        <v>480</v>
      </c>
      <c r="BB110" s="238"/>
      <c r="BC110" s="240">
        <v>1281</v>
      </c>
      <c r="BD110" s="239">
        <v>150</v>
      </c>
      <c r="BE110" s="240">
        <v>5541</v>
      </c>
      <c r="BF110" s="238"/>
      <c r="BG110" s="239">
        <v>998</v>
      </c>
      <c r="BH110" s="238"/>
      <c r="BI110" s="238"/>
      <c r="BJ110" s="238"/>
      <c r="BK110" s="238"/>
      <c r="BL110" s="238"/>
      <c r="BM110" s="239">
        <v>367</v>
      </c>
      <c r="BN110" s="238"/>
      <c r="BO110" s="238"/>
      <c r="BP110" s="238"/>
      <c r="BQ110" s="238"/>
      <c r="BR110" s="238"/>
      <c r="BS110" s="240">
        <v>1078</v>
      </c>
      <c r="BT110" s="238"/>
      <c r="BU110" s="240">
        <v>2018</v>
      </c>
      <c r="BV110" s="238"/>
      <c r="BW110" s="238"/>
      <c r="BX110" s="238"/>
      <c r="BY110" s="238"/>
      <c r="BZ110" s="238"/>
      <c r="CA110" s="238"/>
      <c r="CB110" s="238"/>
      <c r="CC110" s="238"/>
      <c r="CD110" s="238"/>
      <c r="CE110" s="238"/>
      <c r="CF110" s="238"/>
      <c r="CG110" s="238"/>
      <c r="CH110" s="238"/>
      <c r="CI110" s="238"/>
      <c r="CJ110" s="238"/>
      <c r="CK110" s="238"/>
      <c r="CL110" s="238"/>
      <c r="CM110" s="238"/>
      <c r="CN110" s="238"/>
      <c r="CO110" s="238"/>
      <c r="CP110" s="238"/>
      <c r="CQ110" s="239">
        <v>264</v>
      </c>
      <c r="CR110" s="238"/>
      <c r="CS110" s="239">
        <v>20</v>
      </c>
      <c r="CT110" s="238"/>
      <c r="CU110" s="239">
        <v>434</v>
      </c>
      <c r="CV110" s="238"/>
      <c r="CW110" s="238"/>
      <c r="CX110" s="238"/>
      <c r="CY110" s="239">
        <v>3</v>
      </c>
      <c r="CZ110" s="238"/>
      <c r="DA110" s="239">
        <v>500</v>
      </c>
      <c r="DB110" s="238"/>
      <c r="DC110" s="240">
        <v>1835</v>
      </c>
      <c r="DD110" s="238"/>
      <c r="DE110" s="238"/>
      <c r="DF110" s="238"/>
      <c r="DG110" s="238"/>
      <c r="DH110" s="238"/>
      <c r="DI110" s="239">
        <v>337</v>
      </c>
      <c r="DJ110" s="238"/>
      <c r="DK110" s="239">
        <v>767</v>
      </c>
      <c r="DL110" s="238"/>
      <c r="DM110" s="239">
        <v>204</v>
      </c>
      <c r="DN110" s="238"/>
      <c r="DO110" s="240">
        <v>1808</v>
      </c>
      <c r="DP110" s="238"/>
      <c r="DQ110" s="238"/>
      <c r="DR110" s="238"/>
      <c r="DS110" s="238"/>
      <c r="DT110" s="238"/>
      <c r="DU110" s="238"/>
      <c r="DV110" s="238"/>
      <c r="DW110" s="239">
        <v>947</v>
      </c>
      <c r="DX110" s="238"/>
      <c r="DY110" s="239">
        <v>274</v>
      </c>
      <c r="DZ110" s="238"/>
      <c r="EA110" s="238"/>
      <c r="EB110" s="238"/>
      <c r="EC110" s="238"/>
      <c r="ED110" s="238"/>
      <c r="EE110" s="239">
        <v>477</v>
      </c>
      <c r="EF110" s="238"/>
      <c r="EG110" s="238"/>
      <c r="EH110" s="238"/>
      <c r="EI110" s="239">
        <v>3</v>
      </c>
      <c r="EJ110" s="238"/>
      <c r="EK110" s="238"/>
      <c r="EL110" s="238"/>
      <c r="EM110" s="238"/>
      <c r="EN110" s="238"/>
      <c r="EO110" s="239">
        <v>424</v>
      </c>
      <c r="EP110" s="238"/>
      <c r="EQ110" s="239">
        <v>484</v>
      </c>
      <c r="ER110" s="238"/>
      <c r="ES110" s="239">
        <v>550</v>
      </c>
      <c r="ET110" s="238"/>
      <c r="EU110" s="239">
        <v>310</v>
      </c>
      <c r="EV110" s="238"/>
      <c r="EW110" s="239">
        <v>954</v>
      </c>
      <c r="EX110" s="238"/>
      <c r="EY110" s="238"/>
      <c r="EZ110" s="238"/>
      <c r="FA110" s="238"/>
      <c r="FB110" s="238"/>
      <c r="FC110" s="238"/>
      <c r="FD110" s="238"/>
      <c r="FE110" s="238"/>
      <c r="FF110" s="238"/>
      <c r="FG110" s="238"/>
      <c r="FH110" s="238"/>
      <c r="FI110" s="238"/>
      <c r="FJ110" s="238"/>
      <c r="FK110" s="238"/>
      <c r="FL110" s="238"/>
      <c r="FM110" s="238">
        <v>9</v>
      </c>
      <c r="FN110" s="238"/>
      <c r="FO110" s="238"/>
      <c r="FP110" s="238"/>
      <c r="FQ110" s="238"/>
      <c r="FR110" s="238"/>
      <c r="FS110" s="238"/>
      <c r="FT110" s="238"/>
      <c r="FU110" s="238"/>
      <c r="FV110" s="238"/>
      <c r="FW110" s="238"/>
      <c r="FX110" s="238"/>
      <c r="FY110" s="238"/>
      <c r="FZ110" s="238"/>
      <c r="GA110" s="238"/>
      <c r="GB110" s="238"/>
      <c r="GC110" s="238"/>
      <c r="GD110" s="238"/>
      <c r="GE110" s="238"/>
      <c r="GF110" s="238"/>
      <c r="GG110" s="238"/>
      <c r="GH110" s="238"/>
      <c r="GI110" s="238"/>
      <c r="GJ110" s="238"/>
      <c r="GK110" s="238"/>
      <c r="GL110" s="238"/>
      <c r="GM110" s="238"/>
      <c r="GN110" s="238"/>
      <c r="GO110" s="238"/>
      <c r="GP110" s="238"/>
      <c r="GQ110" s="238"/>
      <c r="GR110" s="238"/>
      <c r="GS110" s="238"/>
    </row>
    <row r="111" spans="1:201" ht="11.1" customHeight="1" x14ac:dyDescent="0.2">
      <c r="A111" s="237" t="s">
        <v>387</v>
      </c>
      <c r="B111" s="238"/>
      <c r="C111" s="239">
        <v>3</v>
      </c>
      <c r="D111" s="238"/>
      <c r="E111" s="238"/>
      <c r="F111" s="240">
        <v>3900</v>
      </c>
      <c r="G111" s="240">
        <v>3119</v>
      </c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8"/>
      <c r="U111" s="239">
        <v>220</v>
      </c>
      <c r="V111" s="238"/>
      <c r="W111" s="238"/>
      <c r="X111" s="238"/>
      <c r="Y111" s="238"/>
      <c r="Z111" s="238"/>
      <c r="AA111" s="240">
        <v>1174</v>
      </c>
      <c r="AB111" s="238"/>
      <c r="AC111" s="240">
        <v>6399</v>
      </c>
      <c r="AD111" s="238"/>
      <c r="AE111" s="238"/>
      <c r="AF111" s="238"/>
      <c r="AG111" s="240">
        <v>46370</v>
      </c>
      <c r="AH111" s="238"/>
      <c r="AI111" s="240">
        <v>27987</v>
      </c>
      <c r="AJ111" s="238"/>
      <c r="AK111" s="238"/>
      <c r="AL111" s="240">
        <v>1200</v>
      </c>
      <c r="AM111" s="240">
        <v>81887</v>
      </c>
      <c r="AN111" s="238"/>
      <c r="AO111" s="238"/>
      <c r="AP111" s="238"/>
      <c r="AQ111" s="240">
        <v>15840</v>
      </c>
      <c r="AR111" s="238"/>
      <c r="AS111" s="238"/>
      <c r="AT111" s="238"/>
      <c r="AU111" s="238"/>
      <c r="AV111" s="238"/>
      <c r="AW111" s="238"/>
      <c r="AX111" s="238"/>
      <c r="AY111" s="238"/>
      <c r="AZ111" s="238"/>
      <c r="BA111" s="238"/>
      <c r="BB111" s="238"/>
      <c r="BC111" s="238"/>
      <c r="BD111" s="239">
        <v>80</v>
      </c>
      <c r="BE111" s="240">
        <v>76749</v>
      </c>
      <c r="BF111" s="238"/>
      <c r="BG111" s="240">
        <v>14299</v>
      </c>
      <c r="BH111" s="238"/>
      <c r="BI111" s="238"/>
      <c r="BJ111" s="238"/>
      <c r="BK111" s="238"/>
      <c r="BL111" s="238"/>
      <c r="BM111" s="240">
        <v>30453</v>
      </c>
      <c r="BN111" s="238"/>
      <c r="BO111" s="238"/>
      <c r="BP111" s="238"/>
      <c r="BQ111" s="240">
        <v>7233</v>
      </c>
      <c r="BR111" s="238"/>
      <c r="BS111" s="240">
        <v>16197</v>
      </c>
      <c r="BT111" s="238"/>
      <c r="BU111" s="240">
        <v>15246</v>
      </c>
      <c r="BV111" s="238"/>
      <c r="BW111" s="238"/>
      <c r="BX111" s="238"/>
      <c r="BY111" s="238"/>
      <c r="BZ111" s="238"/>
      <c r="CA111" s="238"/>
      <c r="CB111" s="238"/>
      <c r="CC111" s="238"/>
      <c r="CD111" s="238"/>
      <c r="CE111" s="240">
        <v>8314</v>
      </c>
      <c r="CF111" s="238"/>
      <c r="CG111" s="240">
        <v>5101</v>
      </c>
      <c r="CH111" s="238"/>
      <c r="CI111" s="240">
        <v>10295</v>
      </c>
      <c r="CJ111" s="238"/>
      <c r="CK111" s="240">
        <v>5221</v>
      </c>
      <c r="CL111" s="238"/>
      <c r="CM111" s="240">
        <v>4427</v>
      </c>
      <c r="CN111" s="238"/>
      <c r="CO111" s="240">
        <v>4647</v>
      </c>
      <c r="CP111" s="238"/>
      <c r="CQ111" s="240">
        <v>11787</v>
      </c>
      <c r="CR111" s="238"/>
      <c r="CS111" s="240">
        <v>3056</v>
      </c>
      <c r="CT111" s="238"/>
      <c r="CU111" s="240">
        <v>6722</v>
      </c>
      <c r="CV111" s="238"/>
      <c r="CW111" s="240">
        <v>7003</v>
      </c>
      <c r="CX111" s="238"/>
      <c r="CY111" s="240">
        <v>2882</v>
      </c>
      <c r="CZ111" s="238"/>
      <c r="DA111" s="240">
        <v>5171</v>
      </c>
      <c r="DB111" s="238"/>
      <c r="DC111" s="240">
        <v>13562</v>
      </c>
      <c r="DD111" s="238"/>
      <c r="DE111" s="240">
        <v>3710</v>
      </c>
      <c r="DF111" s="238"/>
      <c r="DG111" s="240">
        <v>3693</v>
      </c>
      <c r="DH111" s="238"/>
      <c r="DI111" s="240">
        <v>8644</v>
      </c>
      <c r="DJ111" s="238"/>
      <c r="DK111" s="240">
        <v>6859</v>
      </c>
      <c r="DL111" s="238"/>
      <c r="DM111" s="240">
        <v>3466</v>
      </c>
      <c r="DN111" s="238"/>
      <c r="DO111" s="240">
        <v>21412</v>
      </c>
      <c r="DP111" s="238"/>
      <c r="DQ111" s="240">
        <v>9592</v>
      </c>
      <c r="DR111" s="238"/>
      <c r="DS111" s="240">
        <v>6262</v>
      </c>
      <c r="DT111" s="238"/>
      <c r="DU111" s="240">
        <v>2229</v>
      </c>
      <c r="DV111" s="238"/>
      <c r="DW111" s="240">
        <v>5862</v>
      </c>
      <c r="DX111" s="238"/>
      <c r="DY111" s="240">
        <v>5651</v>
      </c>
      <c r="DZ111" s="238"/>
      <c r="EA111" s="240">
        <v>2719</v>
      </c>
      <c r="EB111" s="238"/>
      <c r="EC111" s="240">
        <v>3099</v>
      </c>
      <c r="ED111" s="238"/>
      <c r="EE111" s="240">
        <v>11483</v>
      </c>
      <c r="EF111" s="238"/>
      <c r="EG111" s="240">
        <v>12988</v>
      </c>
      <c r="EH111" s="238"/>
      <c r="EI111" s="240">
        <v>7830</v>
      </c>
      <c r="EJ111" s="238"/>
      <c r="EK111" s="240">
        <v>7973</v>
      </c>
      <c r="EL111" s="238"/>
      <c r="EM111" s="240">
        <v>4774</v>
      </c>
      <c r="EN111" s="238"/>
      <c r="EO111" s="240">
        <v>4013</v>
      </c>
      <c r="EP111" s="238"/>
      <c r="EQ111" s="240">
        <v>7430</v>
      </c>
      <c r="ER111" s="238"/>
      <c r="ES111" s="239">
        <v>701</v>
      </c>
      <c r="ET111" s="238"/>
      <c r="EU111" s="239">
        <v>324</v>
      </c>
      <c r="EV111" s="238"/>
      <c r="EW111" s="238"/>
      <c r="EX111" s="238"/>
      <c r="EY111" s="238"/>
      <c r="EZ111" s="238"/>
      <c r="FA111" s="238"/>
      <c r="FB111" s="238"/>
      <c r="FC111" s="238"/>
      <c r="FD111" s="238"/>
      <c r="FE111" s="238"/>
      <c r="FF111" s="238"/>
      <c r="FG111" s="238"/>
      <c r="FH111" s="238"/>
      <c r="FI111" s="238"/>
      <c r="FJ111" s="238"/>
      <c r="FK111" s="238"/>
      <c r="FL111" s="238"/>
      <c r="FM111" s="238"/>
      <c r="FN111" s="238"/>
      <c r="FO111" s="238"/>
      <c r="FP111" s="238"/>
      <c r="FQ111" s="238"/>
      <c r="FR111" s="238"/>
      <c r="FS111" s="238"/>
      <c r="FT111" s="238"/>
      <c r="FU111" s="238"/>
      <c r="FV111" s="238"/>
      <c r="FW111" s="238"/>
      <c r="FX111" s="238"/>
      <c r="FY111" s="238"/>
      <c r="FZ111" s="238"/>
      <c r="GA111" s="238"/>
      <c r="GB111" s="238"/>
      <c r="GC111" s="238"/>
      <c r="GD111" s="238"/>
      <c r="GE111" s="238"/>
      <c r="GF111" s="238"/>
      <c r="GG111" s="238"/>
      <c r="GH111" s="238"/>
      <c r="GI111" s="238"/>
      <c r="GJ111" s="238"/>
      <c r="GK111" s="238"/>
      <c r="GL111" s="238"/>
      <c r="GM111" s="238"/>
      <c r="GN111" s="238"/>
      <c r="GO111" s="238"/>
      <c r="GP111" s="238"/>
      <c r="GQ111" s="238"/>
      <c r="GR111" s="238"/>
      <c r="GS111" s="238"/>
    </row>
    <row r="112" spans="1:201" ht="11.1" customHeight="1" x14ac:dyDescent="0.2">
      <c r="A112" s="237" t="s">
        <v>406</v>
      </c>
      <c r="B112" s="240">
        <v>5613</v>
      </c>
      <c r="C112" s="240">
        <v>2015</v>
      </c>
      <c r="D112" s="240">
        <v>6600</v>
      </c>
      <c r="E112" s="240">
        <v>8818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9">
        <v>10</v>
      </c>
      <c r="P112" s="238"/>
      <c r="Q112" s="238"/>
      <c r="R112" s="238"/>
      <c r="S112" s="238"/>
      <c r="T112" s="238"/>
      <c r="U112" s="240">
        <v>5011</v>
      </c>
      <c r="V112" s="238"/>
      <c r="W112" s="238"/>
      <c r="X112" s="239">
        <v>230</v>
      </c>
      <c r="Y112" s="240">
        <v>33405</v>
      </c>
      <c r="Z112" s="238"/>
      <c r="AA112" s="238"/>
      <c r="AB112" s="238"/>
      <c r="AC112" s="240">
        <v>49579</v>
      </c>
      <c r="AD112" s="238"/>
      <c r="AE112" s="238"/>
      <c r="AF112" s="238"/>
      <c r="AG112" s="240">
        <v>23237</v>
      </c>
      <c r="AH112" s="238"/>
      <c r="AI112" s="240">
        <v>27790</v>
      </c>
      <c r="AJ112" s="238"/>
      <c r="AK112" s="238"/>
      <c r="AL112" s="238"/>
      <c r="AM112" s="240">
        <v>1611</v>
      </c>
      <c r="AN112" s="238"/>
      <c r="AO112" s="239">
        <v>167</v>
      </c>
      <c r="AP112" s="238"/>
      <c r="AQ112" s="240">
        <v>39882</v>
      </c>
      <c r="AR112" s="238"/>
      <c r="AS112" s="238"/>
      <c r="AT112" s="238"/>
      <c r="AU112" s="238"/>
      <c r="AV112" s="238"/>
      <c r="AW112" s="238"/>
      <c r="AX112" s="238"/>
      <c r="AY112" s="240">
        <v>13261</v>
      </c>
      <c r="AZ112" s="238"/>
      <c r="BA112" s="240">
        <v>17018</v>
      </c>
      <c r="BB112" s="238"/>
      <c r="BC112" s="240">
        <v>11223</v>
      </c>
      <c r="BD112" s="238"/>
      <c r="BE112" s="238"/>
      <c r="BF112" s="238"/>
      <c r="BG112" s="240">
        <v>19100</v>
      </c>
      <c r="BH112" s="238"/>
      <c r="BI112" s="238"/>
      <c r="BJ112" s="238"/>
      <c r="BK112" s="238"/>
      <c r="BL112" s="238"/>
      <c r="BM112" s="238"/>
      <c r="BN112" s="238"/>
      <c r="BO112" s="238"/>
      <c r="BP112" s="238"/>
      <c r="BQ112" s="240">
        <v>8801</v>
      </c>
      <c r="BR112" s="238"/>
      <c r="BS112" s="240">
        <v>6199</v>
      </c>
      <c r="BT112" s="238"/>
      <c r="BU112" s="240">
        <v>15600</v>
      </c>
      <c r="BV112" s="238"/>
      <c r="BW112" s="238"/>
      <c r="BX112" s="238"/>
      <c r="BY112" s="238"/>
      <c r="BZ112" s="239">
        <v>129</v>
      </c>
      <c r="CA112" s="238"/>
      <c r="CB112" s="238"/>
      <c r="CC112" s="238"/>
      <c r="CD112" s="238"/>
      <c r="CE112" s="240">
        <v>4867</v>
      </c>
      <c r="CF112" s="238"/>
      <c r="CG112" s="240">
        <v>6622</v>
      </c>
      <c r="CH112" s="238"/>
      <c r="CI112" s="240">
        <v>7403</v>
      </c>
      <c r="CJ112" s="238"/>
      <c r="CK112" s="240">
        <v>4280</v>
      </c>
      <c r="CL112" s="238"/>
      <c r="CM112" s="240">
        <v>8604</v>
      </c>
      <c r="CN112" s="238"/>
      <c r="CO112" s="240">
        <v>8924</v>
      </c>
      <c r="CP112" s="238"/>
      <c r="CQ112" s="240">
        <v>8444</v>
      </c>
      <c r="CR112" s="238"/>
      <c r="CS112" s="240">
        <v>2519</v>
      </c>
      <c r="CT112" s="238"/>
      <c r="CU112" s="240">
        <v>9074</v>
      </c>
      <c r="CV112" s="238"/>
      <c r="CW112" s="240">
        <v>3453</v>
      </c>
      <c r="CX112" s="238"/>
      <c r="CY112" s="240">
        <v>3773</v>
      </c>
      <c r="CZ112" s="238"/>
      <c r="DA112" s="240">
        <v>3183</v>
      </c>
      <c r="DB112" s="238"/>
      <c r="DC112" s="240">
        <v>13228</v>
      </c>
      <c r="DD112" s="238"/>
      <c r="DE112" s="240">
        <v>2846</v>
      </c>
      <c r="DF112" s="238"/>
      <c r="DG112" s="240">
        <v>4954</v>
      </c>
      <c r="DH112" s="238"/>
      <c r="DI112" s="240">
        <v>5958</v>
      </c>
      <c r="DJ112" s="238"/>
      <c r="DK112" s="240">
        <v>9208</v>
      </c>
      <c r="DL112" s="238"/>
      <c r="DM112" s="240">
        <v>3703</v>
      </c>
      <c r="DN112" s="238"/>
      <c r="DO112" s="240">
        <v>35300</v>
      </c>
      <c r="DP112" s="238"/>
      <c r="DQ112" s="240">
        <v>5184</v>
      </c>
      <c r="DR112" s="238"/>
      <c r="DS112" s="240">
        <v>4938</v>
      </c>
      <c r="DT112" s="238"/>
      <c r="DU112" s="240">
        <v>7623</v>
      </c>
      <c r="DV112" s="238"/>
      <c r="DW112" s="240">
        <v>4220</v>
      </c>
      <c r="DX112" s="238"/>
      <c r="DY112" s="240">
        <v>9064</v>
      </c>
      <c r="DZ112" s="238"/>
      <c r="EA112" s="240">
        <v>1852</v>
      </c>
      <c r="EB112" s="238"/>
      <c r="EC112" s="240">
        <v>3973</v>
      </c>
      <c r="ED112" s="238"/>
      <c r="EE112" s="240">
        <v>16868</v>
      </c>
      <c r="EF112" s="238"/>
      <c r="EG112" s="240">
        <v>16804</v>
      </c>
      <c r="EH112" s="238"/>
      <c r="EI112" s="240">
        <v>7840</v>
      </c>
      <c r="EJ112" s="238"/>
      <c r="EK112" s="240">
        <v>6085</v>
      </c>
      <c r="EL112" s="238"/>
      <c r="EM112" s="240">
        <v>9191</v>
      </c>
      <c r="EN112" s="238"/>
      <c r="EO112" s="240">
        <v>4247</v>
      </c>
      <c r="EP112" s="238"/>
      <c r="EQ112" s="240">
        <v>9678</v>
      </c>
      <c r="ER112" s="238"/>
      <c r="ES112" s="240">
        <v>7146</v>
      </c>
      <c r="ET112" s="238"/>
      <c r="EU112" s="240">
        <v>2656</v>
      </c>
      <c r="EV112" s="238"/>
      <c r="EW112" s="240">
        <v>13955</v>
      </c>
      <c r="EX112" s="238"/>
      <c r="EY112" s="240">
        <v>2292</v>
      </c>
      <c r="EZ112" s="238"/>
      <c r="FA112" s="240">
        <v>3353</v>
      </c>
      <c r="FB112" s="238"/>
      <c r="FC112" s="238"/>
      <c r="FD112" s="238"/>
      <c r="FE112" s="238"/>
      <c r="FF112" s="238"/>
      <c r="FG112" s="238"/>
      <c r="FH112" s="238"/>
      <c r="FI112" s="239">
        <v>20</v>
      </c>
      <c r="FJ112" s="238"/>
      <c r="FK112" s="239">
        <v>704</v>
      </c>
      <c r="FL112" s="238"/>
      <c r="FM112" s="238">
        <v>62</v>
      </c>
      <c r="FN112" s="238"/>
      <c r="FO112" s="238"/>
      <c r="FP112" s="238"/>
      <c r="FQ112" s="238"/>
      <c r="FR112" s="238"/>
      <c r="FS112" s="238"/>
      <c r="FT112" s="238"/>
      <c r="FU112" s="238"/>
      <c r="FV112" s="238"/>
      <c r="FW112" s="238"/>
      <c r="FX112" s="238"/>
      <c r="FY112" s="238"/>
      <c r="FZ112" s="238"/>
      <c r="GA112" s="238"/>
      <c r="GB112" s="238"/>
      <c r="GC112" s="238"/>
      <c r="GD112" s="238"/>
      <c r="GE112" s="238"/>
      <c r="GF112" s="239">
        <v>729</v>
      </c>
      <c r="GG112" s="238"/>
      <c r="GH112" s="238"/>
      <c r="GI112" s="238"/>
      <c r="GJ112" s="238"/>
      <c r="GK112" s="238"/>
      <c r="GL112" s="238"/>
      <c r="GM112" s="238"/>
      <c r="GN112" s="238"/>
      <c r="GO112" s="238"/>
      <c r="GP112" s="238"/>
      <c r="GQ112" s="238"/>
      <c r="GR112" s="238"/>
      <c r="GS112" s="238"/>
    </row>
    <row r="113" spans="1:201" ht="11.1" customHeight="1" x14ac:dyDescent="0.2">
      <c r="A113" s="237" t="s">
        <v>398</v>
      </c>
      <c r="B113" s="240">
        <v>2500</v>
      </c>
      <c r="C113" s="240">
        <v>3880</v>
      </c>
      <c r="D113" s="238"/>
      <c r="E113" s="240">
        <v>4958</v>
      </c>
      <c r="F113" s="240">
        <v>2100</v>
      </c>
      <c r="G113" s="239">
        <v>691</v>
      </c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9">
        <v>70</v>
      </c>
      <c r="V113" s="238"/>
      <c r="W113" s="239">
        <v>7</v>
      </c>
      <c r="X113" s="238"/>
      <c r="Y113" s="240">
        <v>6379</v>
      </c>
      <c r="Z113" s="238"/>
      <c r="AA113" s="239">
        <v>110</v>
      </c>
      <c r="AB113" s="238"/>
      <c r="AC113" s="240">
        <v>9888</v>
      </c>
      <c r="AD113" s="238"/>
      <c r="AE113" s="238"/>
      <c r="AF113" s="238"/>
      <c r="AG113" s="240">
        <v>10472</v>
      </c>
      <c r="AH113" s="238"/>
      <c r="AI113" s="240">
        <v>8587</v>
      </c>
      <c r="AJ113" s="238"/>
      <c r="AK113" s="238"/>
      <c r="AL113" s="239">
        <v>150</v>
      </c>
      <c r="AM113" s="240">
        <v>6489</v>
      </c>
      <c r="AN113" s="238"/>
      <c r="AO113" s="238"/>
      <c r="AP113" s="238"/>
      <c r="AQ113" s="240">
        <v>6889</v>
      </c>
      <c r="AR113" s="238"/>
      <c r="AS113" s="238"/>
      <c r="AT113" s="238"/>
      <c r="AU113" s="238"/>
      <c r="AV113" s="238"/>
      <c r="AW113" s="238"/>
      <c r="AX113" s="238"/>
      <c r="AY113" s="240">
        <v>2459</v>
      </c>
      <c r="AZ113" s="238"/>
      <c r="BA113" s="240">
        <v>4150</v>
      </c>
      <c r="BB113" s="238"/>
      <c r="BC113" s="240">
        <v>5134</v>
      </c>
      <c r="BD113" s="239">
        <v>75</v>
      </c>
      <c r="BE113" s="240">
        <v>2038</v>
      </c>
      <c r="BF113" s="238"/>
      <c r="BG113" s="240">
        <v>2199</v>
      </c>
      <c r="BH113" s="238"/>
      <c r="BI113" s="238"/>
      <c r="BJ113" s="238"/>
      <c r="BK113" s="238"/>
      <c r="BL113" s="238"/>
      <c r="BM113" s="238"/>
      <c r="BN113" s="238"/>
      <c r="BO113" s="238"/>
      <c r="BP113" s="238"/>
      <c r="BQ113" s="240">
        <v>4774</v>
      </c>
      <c r="BR113" s="238"/>
      <c r="BS113" s="240">
        <v>1908</v>
      </c>
      <c r="BT113" s="238"/>
      <c r="BU113" s="239">
        <v>994</v>
      </c>
      <c r="BV113" s="238"/>
      <c r="BW113" s="238"/>
      <c r="BX113" s="238"/>
      <c r="BY113" s="238"/>
      <c r="BZ113" s="238"/>
      <c r="CA113" s="238"/>
      <c r="CB113" s="238"/>
      <c r="CC113" s="238"/>
      <c r="CD113" s="238"/>
      <c r="CE113" s="239">
        <v>771</v>
      </c>
      <c r="CF113" s="238"/>
      <c r="CG113" s="240">
        <v>1825</v>
      </c>
      <c r="CH113" s="238"/>
      <c r="CI113" s="239">
        <v>3</v>
      </c>
      <c r="CJ113" s="238"/>
      <c r="CK113" s="239">
        <v>27</v>
      </c>
      <c r="CL113" s="238"/>
      <c r="CM113" s="238"/>
      <c r="CN113" s="238"/>
      <c r="CO113" s="239">
        <v>160</v>
      </c>
      <c r="CP113" s="238"/>
      <c r="CQ113" s="240">
        <v>6552</v>
      </c>
      <c r="CR113" s="238"/>
      <c r="CS113" s="240">
        <v>2062</v>
      </c>
      <c r="CT113" s="238"/>
      <c r="CU113" s="238"/>
      <c r="CV113" s="238"/>
      <c r="CW113" s="239">
        <v>611</v>
      </c>
      <c r="CX113" s="238"/>
      <c r="CY113" s="239">
        <v>3</v>
      </c>
      <c r="CZ113" s="238"/>
      <c r="DA113" s="239">
        <v>467</v>
      </c>
      <c r="DB113" s="238"/>
      <c r="DC113" s="239">
        <v>257</v>
      </c>
      <c r="DD113" s="238"/>
      <c r="DE113" s="239">
        <v>754</v>
      </c>
      <c r="DF113" s="238"/>
      <c r="DG113" s="238"/>
      <c r="DH113" s="238"/>
      <c r="DI113" s="240">
        <v>4717</v>
      </c>
      <c r="DJ113" s="238"/>
      <c r="DK113" s="240">
        <v>1264</v>
      </c>
      <c r="DL113" s="238"/>
      <c r="DM113" s="239">
        <v>290</v>
      </c>
      <c r="DN113" s="238"/>
      <c r="DO113" s="240">
        <v>2202</v>
      </c>
      <c r="DP113" s="238"/>
      <c r="DQ113" s="238"/>
      <c r="DR113" s="238"/>
      <c r="DS113" s="239">
        <v>173</v>
      </c>
      <c r="DT113" s="238"/>
      <c r="DU113" s="240">
        <v>1838</v>
      </c>
      <c r="DV113" s="238"/>
      <c r="DW113" s="240">
        <v>1284</v>
      </c>
      <c r="DX113" s="238"/>
      <c r="DY113" s="240">
        <v>3053</v>
      </c>
      <c r="DZ113" s="238"/>
      <c r="EA113" s="238"/>
      <c r="EB113" s="238"/>
      <c r="EC113" s="239">
        <v>357</v>
      </c>
      <c r="ED113" s="238"/>
      <c r="EE113" s="240">
        <v>1021</v>
      </c>
      <c r="EF113" s="238"/>
      <c r="EG113" s="240">
        <v>2739</v>
      </c>
      <c r="EH113" s="238"/>
      <c r="EI113" s="239">
        <v>841</v>
      </c>
      <c r="EJ113" s="238"/>
      <c r="EK113" s="238"/>
      <c r="EL113" s="238"/>
      <c r="EM113" s="238"/>
      <c r="EN113" s="238"/>
      <c r="EO113" s="240">
        <v>1304</v>
      </c>
      <c r="EP113" s="238"/>
      <c r="EQ113" s="239">
        <v>347</v>
      </c>
      <c r="ER113" s="238"/>
      <c r="ES113" s="239">
        <v>280</v>
      </c>
      <c r="ET113" s="238"/>
      <c r="EU113" s="239">
        <v>781</v>
      </c>
      <c r="EV113" s="238"/>
      <c r="EW113" s="240">
        <v>1558</v>
      </c>
      <c r="EX113" s="238"/>
      <c r="EY113" s="239">
        <v>320</v>
      </c>
      <c r="EZ113" s="238"/>
      <c r="FA113" s="239">
        <v>50</v>
      </c>
      <c r="FB113" s="238"/>
      <c r="FC113" s="238"/>
      <c r="FD113" s="238"/>
      <c r="FE113" s="238"/>
      <c r="FF113" s="238"/>
      <c r="FG113" s="238"/>
      <c r="FH113" s="238"/>
      <c r="FI113" s="238"/>
      <c r="FJ113" s="238"/>
      <c r="FK113" s="239">
        <v>234</v>
      </c>
      <c r="FL113" s="238"/>
      <c r="FM113" s="238"/>
      <c r="FN113" s="238"/>
      <c r="FO113" s="238"/>
      <c r="FP113" s="238"/>
      <c r="FQ113" s="238"/>
      <c r="FR113" s="238"/>
      <c r="FS113" s="238"/>
      <c r="FT113" s="238"/>
      <c r="FU113" s="238"/>
      <c r="FV113" s="238"/>
      <c r="FW113" s="238"/>
      <c r="FX113" s="238"/>
      <c r="FY113" s="238"/>
      <c r="FZ113" s="238"/>
      <c r="GA113" s="238"/>
      <c r="GB113" s="238"/>
      <c r="GC113" s="238"/>
      <c r="GD113" s="238"/>
      <c r="GE113" s="238"/>
      <c r="GF113" s="238"/>
      <c r="GG113" s="238"/>
      <c r="GH113" s="238"/>
      <c r="GI113" s="238"/>
      <c r="GJ113" s="238"/>
      <c r="GK113" s="238"/>
      <c r="GL113" s="238"/>
      <c r="GM113" s="238"/>
      <c r="GN113" s="238"/>
      <c r="GO113" s="238"/>
      <c r="GP113" s="238"/>
      <c r="GQ113" s="238"/>
      <c r="GR113" s="238"/>
      <c r="GS113" s="238"/>
    </row>
    <row r="114" spans="1:201" ht="11.1" customHeight="1" x14ac:dyDescent="0.2">
      <c r="A114" s="237" t="s">
        <v>407</v>
      </c>
      <c r="B114" s="239">
        <v>350</v>
      </c>
      <c r="C114" s="239">
        <v>67</v>
      </c>
      <c r="D114" s="240">
        <v>5300</v>
      </c>
      <c r="E114" s="239">
        <v>931</v>
      </c>
      <c r="F114" s="240">
        <v>1300</v>
      </c>
      <c r="G114" s="239">
        <v>193</v>
      </c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9">
        <v>113</v>
      </c>
      <c r="Z114" s="238"/>
      <c r="AA114" s="238"/>
      <c r="AB114" s="238"/>
      <c r="AC114" s="238"/>
      <c r="AD114" s="238"/>
      <c r="AE114" s="238"/>
      <c r="AF114" s="238"/>
      <c r="AG114" s="239">
        <v>924</v>
      </c>
      <c r="AH114" s="238"/>
      <c r="AI114" s="238"/>
      <c r="AJ114" s="238"/>
      <c r="AK114" s="238"/>
      <c r="AL114" s="238"/>
      <c r="AM114" s="240">
        <v>2626</v>
      </c>
      <c r="AN114" s="238"/>
      <c r="AO114" s="238"/>
      <c r="AP114" s="238"/>
      <c r="AQ114" s="239">
        <v>220</v>
      </c>
      <c r="AR114" s="238"/>
      <c r="AS114" s="238"/>
      <c r="AT114" s="238"/>
      <c r="AU114" s="238"/>
      <c r="AV114" s="238"/>
      <c r="AW114" s="238"/>
      <c r="AX114" s="238"/>
      <c r="AY114" s="238"/>
      <c r="AZ114" s="238"/>
      <c r="BA114" s="238"/>
      <c r="BB114" s="238"/>
      <c r="BC114" s="238"/>
      <c r="BD114" s="238"/>
      <c r="BE114" s="239">
        <v>767</v>
      </c>
      <c r="BF114" s="238"/>
      <c r="BG114" s="239">
        <v>554</v>
      </c>
      <c r="BH114" s="238"/>
      <c r="BI114" s="238"/>
      <c r="BJ114" s="238"/>
      <c r="BK114" s="238"/>
      <c r="BL114" s="238"/>
      <c r="BM114" s="240">
        <v>2572</v>
      </c>
      <c r="BN114" s="238"/>
      <c r="BO114" s="238"/>
      <c r="BP114" s="238"/>
      <c r="BQ114" s="238"/>
      <c r="BR114" s="238"/>
      <c r="BS114" s="239">
        <v>490</v>
      </c>
      <c r="BT114" s="238"/>
      <c r="BU114" s="238"/>
      <c r="BV114" s="238"/>
      <c r="BW114" s="238"/>
      <c r="BX114" s="238"/>
      <c r="BY114" s="238"/>
      <c r="BZ114" s="238"/>
      <c r="CA114" s="238"/>
      <c r="CB114" s="238"/>
      <c r="CC114" s="238"/>
      <c r="CD114" s="238"/>
      <c r="CE114" s="239">
        <v>220</v>
      </c>
      <c r="CF114" s="238"/>
      <c r="CG114" s="238"/>
      <c r="CH114" s="238"/>
      <c r="CI114" s="238"/>
      <c r="CJ114" s="238"/>
      <c r="CK114" s="238"/>
      <c r="CL114" s="238"/>
      <c r="CM114" s="238"/>
      <c r="CN114" s="238"/>
      <c r="CO114" s="238"/>
      <c r="CP114" s="238"/>
      <c r="CQ114" s="239">
        <v>30</v>
      </c>
      <c r="CR114" s="238"/>
      <c r="CS114" s="238"/>
      <c r="CT114" s="238"/>
      <c r="CU114" s="238"/>
      <c r="CV114" s="238"/>
      <c r="CW114" s="238"/>
      <c r="CX114" s="238"/>
      <c r="CY114" s="238"/>
      <c r="CZ114" s="238"/>
      <c r="DA114" s="238"/>
      <c r="DB114" s="238"/>
      <c r="DC114" s="238"/>
      <c r="DD114" s="238"/>
      <c r="DE114" s="238"/>
      <c r="DF114" s="238"/>
      <c r="DG114" s="238"/>
      <c r="DH114" s="238"/>
      <c r="DI114" s="238"/>
      <c r="DJ114" s="238"/>
      <c r="DK114" s="238"/>
      <c r="DL114" s="238"/>
      <c r="DM114" s="238"/>
      <c r="DN114" s="238"/>
      <c r="DO114" s="239">
        <v>127</v>
      </c>
      <c r="DP114" s="238"/>
      <c r="DQ114" s="238"/>
      <c r="DR114" s="238"/>
      <c r="DS114" s="238"/>
      <c r="DT114" s="238"/>
      <c r="DU114" s="238"/>
      <c r="DV114" s="238"/>
      <c r="DW114" s="238"/>
      <c r="DX114" s="238"/>
      <c r="DY114" s="238"/>
      <c r="DZ114" s="238"/>
      <c r="EA114" s="238"/>
      <c r="EB114" s="238"/>
      <c r="EC114" s="238"/>
      <c r="ED114" s="238"/>
      <c r="EE114" s="240">
        <v>1188</v>
      </c>
      <c r="EF114" s="238"/>
      <c r="EG114" s="238"/>
      <c r="EH114" s="238"/>
      <c r="EI114" s="238"/>
      <c r="EJ114" s="238"/>
      <c r="EK114" s="238"/>
      <c r="EL114" s="238"/>
      <c r="EM114" s="238"/>
      <c r="EN114" s="238"/>
      <c r="EO114" s="238"/>
      <c r="EP114" s="238"/>
      <c r="EQ114" s="238"/>
      <c r="ER114" s="238"/>
      <c r="ES114" s="238"/>
      <c r="ET114" s="238"/>
      <c r="EU114" s="238"/>
      <c r="EV114" s="238"/>
      <c r="EW114" s="238"/>
      <c r="EX114" s="238"/>
      <c r="EY114" s="238"/>
      <c r="EZ114" s="238"/>
      <c r="FA114" s="238"/>
      <c r="FB114" s="238"/>
      <c r="FC114" s="238"/>
      <c r="FD114" s="238"/>
      <c r="FE114" s="238"/>
      <c r="FF114" s="238"/>
      <c r="FG114" s="238"/>
      <c r="FH114" s="238"/>
      <c r="FI114" s="238"/>
      <c r="FJ114" s="238"/>
      <c r="FK114" s="238"/>
      <c r="FL114" s="238"/>
      <c r="FM114" s="238"/>
      <c r="FN114" s="238"/>
      <c r="FO114" s="238"/>
      <c r="FP114" s="238"/>
      <c r="FQ114" s="238"/>
      <c r="FR114" s="238"/>
      <c r="FS114" s="238"/>
      <c r="FT114" s="238"/>
      <c r="FU114" s="238"/>
      <c r="FV114" s="238"/>
      <c r="FW114" s="238"/>
      <c r="FX114" s="238"/>
      <c r="FY114" s="238"/>
      <c r="FZ114" s="238"/>
      <c r="GA114" s="238"/>
      <c r="GB114" s="238"/>
      <c r="GC114" s="238"/>
      <c r="GD114" s="238"/>
      <c r="GE114" s="238"/>
      <c r="GF114" s="238"/>
      <c r="GG114" s="238"/>
      <c r="GH114" s="238"/>
      <c r="GI114" s="238"/>
      <c r="GJ114" s="238"/>
      <c r="GK114" s="238"/>
      <c r="GL114" s="238"/>
      <c r="GM114" s="238"/>
      <c r="GN114" s="238"/>
      <c r="GO114" s="238"/>
      <c r="GP114" s="238"/>
      <c r="GQ114" s="238"/>
      <c r="GR114" s="238"/>
      <c r="GS114" s="238"/>
    </row>
    <row r="115" spans="1:201" ht="11.1" customHeight="1" x14ac:dyDescent="0.2">
      <c r="A115" s="237" t="s">
        <v>382</v>
      </c>
      <c r="B115" s="238"/>
      <c r="C115" s="240">
        <v>4751</v>
      </c>
      <c r="D115" s="238"/>
      <c r="E115" s="240">
        <v>3563</v>
      </c>
      <c r="F115" s="240">
        <v>2900</v>
      </c>
      <c r="G115" s="240">
        <v>2739</v>
      </c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9">
        <v>584</v>
      </c>
      <c r="V115" s="238"/>
      <c r="W115" s="238"/>
      <c r="X115" s="238"/>
      <c r="Y115" s="240">
        <v>5625</v>
      </c>
      <c r="Z115" s="238"/>
      <c r="AA115" s="238"/>
      <c r="AB115" s="238"/>
      <c r="AC115" s="240">
        <v>5128</v>
      </c>
      <c r="AD115" s="238"/>
      <c r="AE115" s="238"/>
      <c r="AF115" s="238"/>
      <c r="AG115" s="240">
        <v>4624</v>
      </c>
      <c r="AH115" s="238"/>
      <c r="AI115" s="240">
        <v>6732</v>
      </c>
      <c r="AJ115" s="238"/>
      <c r="AK115" s="238"/>
      <c r="AL115" s="239">
        <v>130</v>
      </c>
      <c r="AM115" s="240">
        <v>6119</v>
      </c>
      <c r="AN115" s="238"/>
      <c r="AO115" s="238"/>
      <c r="AP115" s="238"/>
      <c r="AQ115" s="240">
        <v>10822</v>
      </c>
      <c r="AR115" s="238"/>
      <c r="AS115" s="238"/>
      <c r="AT115" s="238"/>
      <c r="AU115" s="238"/>
      <c r="AV115" s="238"/>
      <c r="AW115" s="238"/>
      <c r="AX115" s="238"/>
      <c r="AY115" s="239">
        <v>457</v>
      </c>
      <c r="AZ115" s="238"/>
      <c r="BA115" s="240">
        <v>2172</v>
      </c>
      <c r="BB115" s="238"/>
      <c r="BC115" s="240">
        <v>2966</v>
      </c>
      <c r="BD115" s="239">
        <v>350</v>
      </c>
      <c r="BE115" s="240">
        <v>5114</v>
      </c>
      <c r="BF115" s="238"/>
      <c r="BG115" s="240">
        <v>3720</v>
      </c>
      <c r="BH115" s="238"/>
      <c r="BI115" s="238"/>
      <c r="BJ115" s="238"/>
      <c r="BK115" s="238"/>
      <c r="BL115" s="238"/>
      <c r="BM115" s="240">
        <v>2469</v>
      </c>
      <c r="BN115" s="238"/>
      <c r="BO115" s="238"/>
      <c r="BP115" s="238"/>
      <c r="BQ115" s="240">
        <v>1028</v>
      </c>
      <c r="BR115" s="238"/>
      <c r="BS115" s="240">
        <v>2512</v>
      </c>
      <c r="BT115" s="238"/>
      <c r="BU115" s="240">
        <v>1918</v>
      </c>
      <c r="BV115" s="238"/>
      <c r="BW115" s="238"/>
      <c r="BX115" s="238"/>
      <c r="BY115" s="238"/>
      <c r="BZ115" s="238"/>
      <c r="CA115" s="238"/>
      <c r="CB115" s="238"/>
      <c r="CC115" s="238"/>
      <c r="CD115" s="238"/>
      <c r="CE115" s="239">
        <v>467</v>
      </c>
      <c r="CF115" s="238"/>
      <c r="CG115" s="239">
        <v>7</v>
      </c>
      <c r="CH115" s="238"/>
      <c r="CI115" s="240">
        <v>1685</v>
      </c>
      <c r="CJ115" s="238"/>
      <c r="CK115" s="239">
        <v>280</v>
      </c>
      <c r="CL115" s="238"/>
      <c r="CM115" s="240">
        <v>1425</v>
      </c>
      <c r="CN115" s="238"/>
      <c r="CO115" s="240">
        <v>1525</v>
      </c>
      <c r="CP115" s="238"/>
      <c r="CQ115" s="240">
        <v>2812</v>
      </c>
      <c r="CR115" s="238"/>
      <c r="CS115" s="239">
        <v>57</v>
      </c>
      <c r="CT115" s="238"/>
      <c r="CU115" s="239">
        <v>397</v>
      </c>
      <c r="CV115" s="238"/>
      <c r="CW115" s="240">
        <v>1201</v>
      </c>
      <c r="CX115" s="238"/>
      <c r="CY115" s="239">
        <v>247</v>
      </c>
      <c r="CZ115" s="238"/>
      <c r="DA115" s="238"/>
      <c r="DB115" s="238"/>
      <c r="DC115" s="240">
        <v>2285</v>
      </c>
      <c r="DD115" s="238"/>
      <c r="DE115" s="240">
        <v>1598</v>
      </c>
      <c r="DF115" s="238"/>
      <c r="DG115" s="239">
        <v>604</v>
      </c>
      <c r="DH115" s="238"/>
      <c r="DI115" s="240">
        <v>1321</v>
      </c>
      <c r="DJ115" s="238"/>
      <c r="DK115" s="240">
        <v>1241</v>
      </c>
      <c r="DL115" s="238"/>
      <c r="DM115" s="239">
        <v>701</v>
      </c>
      <c r="DN115" s="238"/>
      <c r="DO115" s="240">
        <v>3076</v>
      </c>
      <c r="DP115" s="238"/>
      <c r="DQ115" s="239">
        <v>797</v>
      </c>
      <c r="DR115" s="238"/>
      <c r="DS115" s="239">
        <v>761</v>
      </c>
      <c r="DT115" s="238"/>
      <c r="DU115" s="240">
        <v>2105</v>
      </c>
      <c r="DV115" s="238"/>
      <c r="DW115" s="240">
        <v>1124</v>
      </c>
      <c r="DX115" s="238"/>
      <c r="DY115" s="239">
        <v>874</v>
      </c>
      <c r="DZ115" s="238"/>
      <c r="EA115" s="238"/>
      <c r="EB115" s="238"/>
      <c r="EC115" s="240">
        <v>1608</v>
      </c>
      <c r="ED115" s="238"/>
      <c r="EE115" s="240">
        <v>1128</v>
      </c>
      <c r="EF115" s="238"/>
      <c r="EG115" s="240">
        <v>1351</v>
      </c>
      <c r="EH115" s="238"/>
      <c r="EI115" s="240">
        <v>1354</v>
      </c>
      <c r="EJ115" s="238"/>
      <c r="EK115" s="239">
        <v>651</v>
      </c>
      <c r="EL115" s="238"/>
      <c r="EM115" s="240">
        <v>2242</v>
      </c>
      <c r="EN115" s="238"/>
      <c r="EO115" s="240">
        <v>1818</v>
      </c>
      <c r="EP115" s="238"/>
      <c r="EQ115" s="240">
        <v>1038</v>
      </c>
      <c r="ER115" s="238"/>
      <c r="ES115" s="239">
        <v>307</v>
      </c>
      <c r="ET115" s="238"/>
      <c r="EU115" s="239">
        <v>260</v>
      </c>
      <c r="EV115" s="238"/>
      <c r="EW115" s="239">
        <v>657</v>
      </c>
      <c r="EX115" s="238"/>
      <c r="EY115" s="239">
        <v>417</v>
      </c>
      <c r="EZ115" s="238"/>
      <c r="FA115" s="239">
        <v>737</v>
      </c>
      <c r="FB115" s="238"/>
      <c r="FC115" s="238"/>
      <c r="FD115" s="238"/>
      <c r="FE115" s="238"/>
      <c r="FF115" s="238"/>
      <c r="FG115" s="238"/>
      <c r="FH115" s="238"/>
      <c r="FI115" s="239">
        <v>7</v>
      </c>
      <c r="FJ115" s="238"/>
      <c r="FK115" s="239">
        <v>130</v>
      </c>
      <c r="FL115" s="238"/>
      <c r="FM115" s="238">
        <v>1</v>
      </c>
      <c r="FN115" s="238"/>
      <c r="FO115" s="238"/>
      <c r="FP115" s="238"/>
      <c r="FQ115" s="238"/>
      <c r="FR115" s="238"/>
      <c r="FS115" s="238"/>
      <c r="FT115" s="238"/>
      <c r="FU115" s="238"/>
      <c r="FV115" s="238"/>
      <c r="FW115" s="238"/>
      <c r="FX115" s="238"/>
      <c r="FY115" s="238"/>
      <c r="FZ115" s="238"/>
      <c r="GA115" s="238"/>
      <c r="GB115" s="238"/>
      <c r="GC115" s="238"/>
      <c r="GD115" s="238"/>
      <c r="GE115" s="238"/>
      <c r="GF115" s="238"/>
      <c r="GG115" s="238"/>
      <c r="GH115" s="238"/>
      <c r="GI115" s="238"/>
      <c r="GJ115" s="238"/>
      <c r="GK115" s="238"/>
      <c r="GL115" s="238"/>
      <c r="GM115" s="238"/>
      <c r="GN115" s="238"/>
      <c r="GO115" s="238"/>
      <c r="GP115" s="238"/>
      <c r="GQ115" s="238"/>
      <c r="GR115" s="238"/>
      <c r="GS115" s="238"/>
    </row>
    <row r="116" spans="1:201" ht="11.1" customHeight="1" x14ac:dyDescent="0.2">
      <c r="A116" s="237" t="s">
        <v>408</v>
      </c>
      <c r="B116" s="238"/>
      <c r="C116" s="238"/>
      <c r="D116" s="238"/>
      <c r="E116" s="239">
        <v>467</v>
      </c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8"/>
      <c r="X116" s="238"/>
      <c r="Y116" s="239">
        <v>821</v>
      </c>
      <c r="Z116" s="238"/>
      <c r="AA116" s="238"/>
      <c r="AB116" s="238"/>
      <c r="AC116" s="240">
        <v>5541</v>
      </c>
      <c r="AD116" s="238"/>
      <c r="AE116" s="238"/>
      <c r="AF116" s="238"/>
      <c r="AG116" s="240">
        <v>6042</v>
      </c>
      <c r="AH116" s="238"/>
      <c r="AI116" s="240">
        <v>2816</v>
      </c>
      <c r="AJ116" s="238"/>
      <c r="AK116" s="240">
        <v>10726</v>
      </c>
      <c r="AL116" s="238"/>
      <c r="AM116" s="240">
        <v>6799</v>
      </c>
      <c r="AN116" s="238"/>
      <c r="AO116" s="238"/>
      <c r="AP116" s="238"/>
      <c r="AQ116" s="239">
        <v>817</v>
      </c>
      <c r="AR116" s="238"/>
      <c r="AS116" s="238"/>
      <c r="AT116" s="238"/>
      <c r="AU116" s="238"/>
      <c r="AV116" s="238"/>
      <c r="AW116" s="238"/>
      <c r="AX116" s="238"/>
      <c r="AY116" s="240">
        <v>1064</v>
      </c>
      <c r="AZ116" s="238"/>
      <c r="BA116" s="240">
        <v>1331</v>
      </c>
      <c r="BB116" s="238"/>
      <c r="BC116" s="239">
        <v>143</v>
      </c>
      <c r="BD116" s="238"/>
      <c r="BE116" s="238"/>
      <c r="BF116" s="238"/>
      <c r="BG116" s="239">
        <v>390</v>
      </c>
      <c r="BH116" s="238"/>
      <c r="BI116" s="238"/>
      <c r="BJ116" s="238"/>
      <c r="BK116" s="238"/>
      <c r="BL116" s="238"/>
      <c r="BM116" s="240">
        <v>1701</v>
      </c>
      <c r="BN116" s="238"/>
      <c r="BO116" s="238"/>
      <c r="BP116" s="238"/>
      <c r="BQ116" s="239">
        <v>244</v>
      </c>
      <c r="BR116" s="238"/>
      <c r="BS116" s="239">
        <v>143</v>
      </c>
      <c r="BT116" s="238"/>
      <c r="BU116" s="240">
        <v>2185</v>
      </c>
      <c r="BV116" s="238"/>
      <c r="BW116" s="238"/>
      <c r="BX116" s="238"/>
      <c r="BY116" s="238"/>
      <c r="BZ116" s="238"/>
      <c r="CA116" s="238"/>
      <c r="CB116" s="238"/>
      <c r="CC116" s="238"/>
      <c r="CD116" s="238"/>
      <c r="CE116" s="239">
        <v>40</v>
      </c>
      <c r="CF116" s="238"/>
      <c r="CG116" s="239">
        <v>147</v>
      </c>
      <c r="CH116" s="238"/>
      <c r="CI116" s="239">
        <v>43</v>
      </c>
      <c r="CJ116" s="238"/>
      <c r="CK116" s="238"/>
      <c r="CL116" s="238"/>
      <c r="CM116" s="238"/>
      <c r="CN116" s="238"/>
      <c r="CO116" s="239">
        <v>988</v>
      </c>
      <c r="CP116" s="238"/>
      <c r="CQ116" s="240">
        <v>1338</v>
      </c>
      <c r="CR116" s="238"/>
      <c r="CS116" s="238"/>
      <c r="CT116" s="238"/>
      <c r="CU116" s="239">
        <v>3</v>
      </c>
      <c r="CV116" s="238"/>
      <c r="CW116" s="239">
        <v>767</v>
      </c>
      <c r="CX116" s="238"/>
      <c r="CY116" s="239">
        <v>77</v>
      </c>
      <c r="CZ116" s="238"/>
      <c r="DA116" s="238"/>
      <c r="DB116" s="238"/>
      <c r="DC116" s="238"/>
      <c r="DD116" s="238"/>
      <c r="DE116" s="238"/>
      <c r="DF116" s="238"/>
      <c r="DG116" s="238"/>
      <c r="DH116" s="238"/>
      <c r="DI116" s="239">
        <v>534</v>
      </c>
      <c r="DJ116" s="238"/>
      <c r="DK116" s="239">
        <v>87</v>
      </c>
      <c r="DL116" s="238"/>
      <c r="DM116" s="239">
        <v>617</v>
      </c>
      <c r="DN116" s="238"/>
      <c r="DO116" s="239">
        <v>497</v>
      </c>
      <c r="DP116" s="238"/>
      <c r="DQ116" s="239">
        <v>851</v>
      </c>
      <c r="DR116" s="238"/>
      <c r="DS116" s="239">
        <v>684</v>
      </c>
      <c r="DT116" s="238"/>
      <c r="DU116" s="238"/>
      <c r="DV116" s="238"/>
      <c r="DW116" s="239">
        <v>894</v>
      </c>
      <c r="DX116" s="238"/>
      <c r="DY116" s="239">
        <v>160</v>
      </c>
      <c r="DZ116" s="238"/>
      <c r="EA116" s="238"/>
      <c r="EB116" s="238"/>
      <c r="EC116" s="239">
        <v>244</v>
      </c>
      <c r="ED116" s="238"/>
      <c r="EE116" s="239">
        <v>100</v>
      </c>
      <c r="EF116" s="238"/>
      <c r="EG116" s="240">
        <v>1011</v>
      </c>
      <c r="EH116" s="238"/>
      <c r="EI116" s="240">
        <v>2025</v>
      </c>
      <c r="EJ116" s="238"/>
      <c r="EK116" s="239">
        <v>364</v>
      </c>
      <c r="EL116" s="238"/>
      <c r="EM116" s="238"/>
      <c r="EN116" s="238"/>
      <c r="EO116" s="239">
        <v>440</v>
      </c>
      <c r="EP116" s="238"/>
      <c r="EQ116" s="239">
        <v>23</v>
      </c>
      <c r="ER116" s="238"/>
      <c r="ES116" s="238"/>
      <c r="ET116" s="238"/>
      <c r="EU116" s="238"/>
      <c r="EV116" s="238"/>
      <c r="EW116" s="239">
        <v>837</v>
      </c>
      <c r="EX116" s="238"/>
      <c r="EY116" s="238"/>
      <c r="EZ116" s="238"/>
      <c r="FA116" s="238"/>
      <c r="FB116" s="238"/>
      <c r="FC116" s="238"/>
      <c r="FD116" s="238"/>
      <c r="FE116" s="238"/>
      <c r="FF116" s="238"/>
      <c r="FG116" s="238"/>
      <c r="FH116" s="238"/>
      <c r="FI116" s="238"/>
      <c r="FJ116" s="238"/>
      <c r="FK116" s="239">
        <v>294</v>
      </c>
      <c r="FL116" s="238"/>
      <c r="FM116" s="238"/>
      <c r="FN116" s="238"/>
      <c r="FO116" s="238"/>
      <c r="FP116" s="238"/>
      <c r="FQ116" s="238"/>
      <c r="FR116" s="238"/>
      <c r="FS116" s="238"/>
      <c r="FT116" s="238"/>
      <c r="FU116" s="238"/>
      <c r="FV116" s="238"/>
      <c r="FW116" s="238"/>
      <c r="FX116" s="238"/>
      <c r="FY116" s="238"/>
      <c r="FZ116" s="238"/>
      <c r="GA116" s="238"/>
      <c r="GB116" s="238"/>
      <c r="GC116" s="238"/>
      <c r="GD116" s="238"/>
      <c r="GE116" s="238"/>
      <c r="GF116" s="238"/>
      <c r="GG116" s="238"/>
      <c r="GH116" s="238"/>
      <c r="GI116" s="238"/>
      <c r="GJ116" s="238"/>
      <c r="GK116" s="238"/>
      <c r="GL116" s="238"/>
      <c r="GM116" s="238"/>
      <c r="GN116" s="238"/>
      <c r="GO116" s="238"/>
      <c r="GP116" s="238"/>
      <c r="GQ116" s="238"/>
      <c r="GR116" s="238"/>
      <c r="GS116" s="238"/>
    </row>
    <row r="117" spans="1:201" ht="11.1" customHeight="1" x14ac:dyDescent="0.2">
      <c r="A117" s="237" t="s">
        <v>409</v>
      </c>
      <c r="B117" s="240">
        <v>4400</v>
      </c>
      <c r="C117" s="240">
        <v>2135</v>
      </c>
      <c r="D117" s="240">
        <v>5600</v>
      </c>
      <c r="E117" s="240">
        <v>2996</v>
      </c>
      <c r="F117" s="240">
        <v>2000</v>
      </c>
      <c r="G117" s="239">
        <v>604</v>
      </c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9">
        <v>197</v>
      </c>
      <c r="V117" s="238"/>
      <c r="W117" s="238"/>
      <c r="X117" s="240">
        <v>1000</v>
      </c>
      <c r="Y117" s="240">
        <v>3079</v>
      </c>
      <c r="Z117" s="238"/>
      <c r="AA117" s="238"/>
      <c r="AB117" s="238"/>
      <c r="AC117" s="240">
        <v>7286</v>
      </c>
      <c r="AD117" s="238"/>
      <c r="AE117" s="238"/>
      <c r="AF117" s="238"/>
      <c r="AG117" s="240">
        <v>6472</v>
      </c>
      <c r="AH117" s="238"/>
      <c r="AI117" s="240">
        <v>6692</v>
      </c>
      <c r="AJ117" s="238"/>
      <c r="AK117" s="238"/>
      <c r="AL117" s="238"/>
      <c r="AM117" s="240">
        <v>3309</v>
      </c>
      <c r="AN117" s="238"/>
      <c r="AO117" s="238"/>
      <c r="AP117" s="238"/>
      <c r="AQ117" s="240">
        <v>11399</v>
      </c>
      <c r="AR117" s="238"/>
      <c r="AS117" s="238"/>
      <c r="AT117" s="238"/>
      <c r="AU117" s="238"/>
      <c r="AV117" s="238"/>
      <c r="AW117" s="238"/>
      <c r="AX117" s="238"/>
      <c r="AY117" s="240">
        <v>1334</v>
      </c>
      <c r="AZ117" s="238"/>
      <c r="BA117" s="240">
        <v>2796</v>
      </c>
      <c r="BB117" s="238"/>
      <c r="BC117" s="239">
        <v>761</v>
      </c>
      <c r="BD117" s="239">
        <v>100</v>
      </c>
      <c r="BE117" s="240">
        <v>1048</v>
      </c>
      <c r="BF117" s="238"/>
      <c r="BG117" s="240">
        <v>1608</v>
      </c>
      <c r="BH117" s="238"/>
      <c r="BI117" s="238"/>
      <c r="BJ117" s="238"/>
      <c r="BK117" s="238"/>
      <c r="BL117" s="238"/>
      <c r="BM117" s="239">
        <v>437</v>
      </c>
      <c r="BN117" s="238"/>
      <c r="BO117" s="238"/>
      <c r="BP117" s="238"/>
      <c r="BQ117" s="240">
        <v>1054</v>
      </c>
      <c r="BR117" s="238"/>
      <c r="BS117" s="239">
        <v>774</v>
      </c>
      <c r="BT117" s="238"/>
      <c r="BU117" s="239">
        <v>764</v>
      </c>
      <c r="BV117" s="238"/>
      <c r="BW117" s="238"/>
      <c r="BX117" s="238"/>
      <c r="BY117" s="238"/>
      <c r="BZ117" s="238"/>
      <c r="CA117" s="238"/>
      <c r="CB117" s="238"/>
      <c r="CC117" s="238"/>
      <c r="CD117" s="238"/>
      <c r="CE117" s="239">
        <v>794</v>
      </c>
      <c r="CF117" s="238"/>
      <c r="CG117" s="240">
        <v>1842</v>
      </c>
      <c r="CH117" s="238"/>
      <c r="CI117" s="240">
        <v>1281</v>
      </c>
      <c r="CJ117" s="238"/>
      <c r="CK117" s="240">
        <v>2862</v>
      </c>
      <c r="CL117" s="238"/>
      <c r="CM117" s="240">
        <v>1411</v>
      </c>
      <c r="CN117" s="238"/>
      <c r="CO117" s="240">
        <v>1775</v>
      </c>
      <c r="CP117" s="238"/>
      <c r="CQ117" s="240">
        <v>1751</v>
      </c>
      <c r="CR117" s="238"/>
      <c r="CS117" s="239">
        <v>904</v>
      </c>
      <c r="CT117" s="238"/>
      <c r="CU117" s="240">
        <v>1832</v>
      </c>
      <c r="CV117" s="238"/>
      <c r="CW117" s="240">
        <v>1731</v>
      </c>
      <c r="CX117" s="238"/>
      <c r="CY117" s="239">
        <v>367</v>
      </c>
      <c r="CZ117" s="238"/>
      <c r="DA117" s="239">
        <v>227</v>
      </c>
      <c r="DB117" s="238"/>
      <c r="DC117" s="240">
        <v>1244</v>
      </c>
      <c r="DD117" s="238"/>
      <c r="DE117" s="239">
        <v>871</v>
      </c>
      <c r="DF117" s="238"/>
      <c r="DG117" s="239">
        <v>494</v>
      </c>
      <c r="DH117" s="238"/>
      <c r="DI117" s="239">
        <v>574</v>
      </c>
      <c r="DJ117" s="238"/>
      <c r="DK117" s="239">
        <v>417</v>
      </c>
      <c r="DL117" s="238"/>
      <c r="DM117" s="240">
        <v>1855</v>
      </c>
      <c r="DN117" s="238"/>
      <c r="DO117" s="240">
        <v>3293</v>
      </c>
      <c r="DP117" s="238"/>
      <c r="DQ117" s="240">
        <v>2455</v>
      </c>
      <c r="DR117" s="238"/>
      <c r="DS117" s="240">
        <v>1701</v>
      </c>
      <c r="DT117" s="238"/>
      <c r="DU117" s="240">
        <v>2152</v>
      </c>
      <c r="DV117" s="238"/>
      <c r="DW117" s="240">
        <v>1084</v>
      </c>
      <c r="DX117" s="238"/>
      <c r="DY117" s="239">
        <v>737</v>
      </c>
      <c r="DZ117" s="238"/>
      <c r="EA117" s="240">
        <v>1348</v>
      </c>
      <c r="EB117" s="238"/>
      <c r="EC117" s="240">
        <v>1865</v>
      </c>
      <c r="ED117" s="238"/>
      <c r="EE117" s="240">
        <v>1822</v>
      </c>
      <c r="EF117" s="238"/>
      <c r="EG117" s="240">
        <v>2869</v>
      </c>
      <c r="EH117" s="238"/>
      <c r="EI117" s="239">
        <v>801</v>
      </c>
      <c r="EJ117" s="238"/>
      <c r="EK117" s="240">
        <v>1111</v>
      </c>
      <c r="EL117" s="238"/>
      <c r="EM117" s="240">
        <v>2879</v>
      </c>
      <c r="EN117" s="238"/>
      <c r="EO117" s="240">
        <v>1061</v>
      </c>
      <c r="EP117" s="238"/>
      <c r="EQ117" s="240">
        <v>2115</v>
      </c>
      <c r="ER117" s="238"/>
      <c r="ES117" s="239">
        <v>377</v>
      </c>
      <c r="ET117" s="238"/>
      <c r="EU117" s="239">
        <v>761</v>
      </c>
      <c r="EV117" s="238"/>
      <c r="EW117" s="240">
        <v>1705</v>
      </c>
      <c r="EX117" s="238"/>
      <c r="EY117" s="239">
        <v>447</v>
      </c>
      <c r="EZ117" s="238"/>
      <c r="FA117" s="239">
        <v>984</v>
      </c>
      <c r="FB117" s="238"/>
      <c r="FC117" s="238"/>
      <c r="FD117" s="238"/>
      <c r="FE117" s="238"/>
      <c r="FF117" s="238"/>
      <c r="FG117" s="238"/>
      <c r="FH117" s="238"/>
      <c r="FI117" s="239">
        <v>3</v>
      </c>
      <c r="FJ117" s="238"/>
      <c r="FK117" s="239">
        <v>33</v>
      </c>
      <c r="FL117" s="238"/>
      <c r="FM117" s="238">
        <v>44</v>
      </c>
      <c r="FN117" s="238"/>
      <c r="FO117" s="238"/>
      <c r="FP117" s="238"/>
      <c r="FQ117" s="238"/>
      <c r="FR117" s="238"/>
      <c r="FS117" s="238"/>
      <c r="FT117" s="238"/>
      <c r="FU117" s="238"/>
      <c r="FV117" s="238"/>
      <c r="FW117" s="238"/>
      <c r="FX117" s="238"/>
      <c r="FY117" s="238"/>
      <c r="FZ117" s="238"/>
      <c r="GA117" s="238"/>
      <c r="GB117" s="238"/>
      <c r="GC117" s="238"/>
      <c r="GD117" s="238"/>
      <c r="GE117" s="238"/>
      <c r="GF117" s="238"/>
      <c r="GG117" s="238"/>
      <c r="GH117" s="238"/>
      <c r="GI117" s="238"/>
      <c r="GJ117" s="238"/>
      <c r="GK117" s="238"/>
      <c r="GL117" s="238"/>
      <c r="GM117" s="238"/>
      <c r="GN117" s="238"/>
      <c r="GO117" s="238"/>
      <c r="GP117" s="238"/>
      <c r="GQ117" s="238"/>
      <c r="GR117" s="238"/>
      <c r="GS117" s="238"/>
    </row>
    <row r="118" spans="1:201" ht="11.1" customHeight="1" x14ac:dyDescent="0.2">
      <c r="A118" s="237" t="s">
        <v>420</v>
      </c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40">
        <v>24500</v>
      </c>
      <c r="O118" s="240">
        <v>13455</v>
      </c>
      <c r="P118" s="240">
        <v>12000</v>
      </c>
      <c r="Q118" s="240">
        <v>2462</v>
      </c>
      <c r="R118" s="238"/>
      <c r="S118" s="238"/>
      <c r="T118" s="238"/>
      <c r="U118" s="238"/>
      <c r="V118" s="238"/>
      <c r="W118" s="238"/>
      <c r="X118" s="238"/>
      <c r="Y118" s="240">
        <v>1248</v>
      </c>
      <c r="Z118" s="238"/>
      <c r="AA118" s="238"/>
      <c r="AB118" s="238"/>
      <c r="AC118" s="238"/>
      <c r="AD118" s="238"/>
      <c r="AE118" s="238"/>
      <c r="AF118" s="238"/>
      <c r="AG118" s="238"/>
      <c r="AH118" s="238"/>
      <c r="AI118" s="240">
        <v>1334</v>
      </c>
      <c r="AJ118" s="238"/>
      <c r="AK118" s="238"/>
      <c r="AL118" s="238"/>
      <c r="AM118" s="238"/>
      <c r="AN118" s="238"/>
      <c r="AO118" s="238"/>
      <c r="AP118" s="238"/>
      <c r="AQ118" s="239">
        <v>570</v>
      </c>
      <c r="AR118" s="238"/>
      <c r="AS118" s="238"/>
      <c r="AT118" s="238"/>
      <c r="AU118" s="238"/>
      <c r="AV118" s="238"/>
      <c r="AW118" s="238"/>
      <c r="AX118" s="238"/>
      <c r="AY118" s="238"/>
      <c r="AZ118" s="238"/>
      <c r="BA118" s="239">
        <v>20</v>
      </c>
      <c r="BB118" s="238"/>
      <c r="BC118" s="238"/>
      <c r="BD118" s="238"/>
      <c r="BE118" s="238"/>
      <c r="BF118" s="238"/>
      <c r="BG118" s="238"/>
      <c r="BH118" s="238"/>
      <c r="BI118" s="238"/>
      <c r="BJ118" s="238"/>
      <c r="BK118" s="238"/>
      <c r="BL118" s="238"/>
      <c r="BM118" s="238"/>
      <c r="BN118" s="238"/>
      <c r="BO118" s="238"/>
      <c r="BP118" s="238"/>
      <c r="BQ118" s="239">
        <v>420</v>
      </c>
      <c r="BR118" s="239">
        <v>250</v>
      </c>
      <c r="BS118" s="239">
        <v>981</v>
      </c>
      <c r="BT118" s="238"/>
      <c r="BU118" s="239">
        <v>254</v>
      </c>
      <c r="BV118" s="238"/>
      <c r="BW118" s="238"/>
      <c r="BX118" s="238"/>
      <c r="BY118" s="238"/>
      <c r="BZ118" s="238"/>
      <c r="CA118" s="238"/>
      <c r="CB118" s="238"/>
      <c r="CC118" s="238"/>
      <c r="CD118" s="238"/>
      <c r="CE118" s="240">
        <v>1068</v>
      </c>
      <c r="CF118" s="238"/>
      <c r="CG118" s="239">
        <v>380</v>
      </c>
      <c r="CH118" s="238"/>
      <c r="CI118" s="239">
        <v>130</v>
      </c>
      <c r="CJ118" s="238"/>
      <c r="CK118" s="239">
        <v>10</v>
      </c>
      <c r="CL118" s="238"/>
      <c r="CM118" s="239">
        <v>617</v>
      </c>
      <c r="CN118" s="238"/>
      <c r="CO118" s="239">
        <v>177</v>
      </c>
      <c r="CP118" s="238"/>
      <c r="CQ118" s="239">
        <v>967</v>
      </c>
      <c r="CR118" s="238"/>
      <c r="CS118" s="238"/>
      <c r="CT118" s="238"/>
      <c r="CU118" s="239">
        <v>450</v>
      </c>
      <c r="CV118" s="238"/>
      <c r="CW118" s="239">
        <v>310</v>
      </c>
      <c r="CX118" s="238"/>
      <c r="CY118" s="238"/>
      <c r="CZ118" s="238"/>
      <c r="DA118" s="239">
        <v>430</v>
      </c>
      <c r="DB118" s="238"/>
      <c r="DC118" s="240">
        <v>1708</v>
      </c>
      <c r="DD118" s="238"/>
      <c r="DE118" s="239">
        <v>527</v>
      </c>
      <c r="DF118" s="238"/>
      <c r="DG118" s="238"/>
      <c r="DH118" s="238"/>
      <c r="DI118" s="238"/>
      <c r="DJ118" s="238"/>
      <c r="DK118" s="239">
        <v>687</v>
      </c>
      <c r="DL118" s="238"/>
      <c r="DM118" s="239">
        <v>751</v>
      </c>
      <c r="DN118" s="238"/>
      <c r="DO118" s="240">
        <v>1428</v>
      </c>
      <c r="DP118" s="238"/>
      <c r="DQ118" s="239">
        <v>200</v>
      </c>
      <c r="DR118" s="238"/>
      <c r="DS118" s="239">
        <v>70</v>
      </c>
      <c r="DT118" s="238"/>
      <c r="DU118" s="238"/>
      <c r="DV118" s="238"/>
      <c r="DW118" s="239">
        <v>330</v>
      </c>
      <c r="DX118" s="238"/>
      <c r="DY118" s="239">
        <v>904</v>
      </c>
      <c r="DZ118" s="238"/>
      <c r="EA118" s="238"/>
      <c r="EB118" s="238"/>
      <c r="EC118" s="239">
        <v>334</v>
      </c>
      <c r="ED118" s="238"/>
      <c r="EE118" s="239">
        <v>564</v>
      </c>
      <c r="EF118" s="238"/>
      <c r="EG118" s="239">
        <v>234</v>
      </c>
      <c r="EH118" s="238"/>
      <c r="EI118" s="238"/>
      <c r="EJ118" s="238"/>
      <c r="EK118" s="239">
        <v>440</v>
      </c>
      <c r="EL118" s="238"/>
      <c r="EM118" s="238"/>
      <c r="EN118" s="238"/>
      <c r="EO118" s="239">
        <v>207</v>
      </c>
      <c r="EP118" s="238"/>
      <c r="EQ118" s="239">
        <v>584</v>
      </c>
      <c r="ER118" s="238"/>
      <c r="ES118" s="238"/>
      <c r="ET118" s="238"/>
      <c r="EU118" s="239">
        <v>747</v>
      </c>
      <c r="EV118" s="238"/>
      <c r="EW118" s="238"/>
      <c r="EX118" s="238"/>
      <c r="EY118" s="238"/>
      <c r="EZ118" s="238"/>
      <c r="FA118" s="238"/>
      <c r="FB118" s="238"/>
      <c r="FC118" s="238"/>
      <c r="FD118" s="238"/>
      <c r="FE118" s="238"/>
      <c r="FF118" s="238"/>
      <c r="FG118" s="238"/>
      <c r="FH118" s="238"/>
      <c r="FI118" s="238"/>
      <c r="FJ118" s="238"/>
      <c r="FK118" s="238"/>
      <c r="FL118" s="238"/>
      <c r="FM118" s="238"/>
      <c r="FN118" s="238"/>
      <c r="FO118" s="238"/>
      <c r="FP118" s="238"/>
      <c r="FQ118" s="238"/>
      <c r="FR118" s="238"/>
      <c r="FS118" s="238"/>
      <c r="FT118" s="238"/>
      <c r="FU118" s="238"/>
      <c r="FV118" s="238"/>
      <c r="FW118" s="238"/>
      <c r="FX118" s="238"/>
      <c r="FY118" s="238"/>
      <c r="FZ118" s="238"/>
      <c r="GA118" s="238"/>
      <c r="GB118" s="238"/>
      <c r="GC118" s="238"/>
      <c r="GD118" s="238"/>
      <c r="GE118" s="238"/>
      <c r="GF118" s="238"/>
      <c r="GG118" s="238"/>
      <c r="GH118" s="238"/>
      <c r="GI118" s="238"/>
      <c r="GJ118" s="238"/>
      <c r="GK118" s="238"/>
      <c r="GL118" s="238"/>
      <c r="GM118" s="238"/>
      <c r="GN118" s="238"/>
      <c r="GO118" s="238"/>
      <c r="GP118" s="238"/>
      <c r="GQ118" s="238"/>
      <c r="GR118" s="238"/>
      <c r="GS118" s="238"/>
    </row>
    <row r="119" spans="1:201" ht="11.1" customHeight="1" x14ac:dyDescent="0.2">
      <c r="A119" s="237" t="s">
        <v>410</v>
      </c>
      <c r="B119" s="240">
        <v>1500</v>
      </c>
      <c r="C119" s="239">
        <v>284</v>
      </c>
      <c r="D119" s="238"/>
      <c r="E119" s="239">
        <v>457</v>
      </c>
      <c r="F119" s="240">
        <v>1300</v>
      </c>
      <c r="G119" s="239">
        <v>410</v>
      </c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40">
        <v>30306</v>
      </c>
      <c r="T119" s="238"/>
      <c r="U119" s="240">
        <v>1371</v>
      </c>
      <c r="V119" s="238"/>
      <c r="W119" s="238"/>
      <c r="X119" s="238"/>
      <c r="Y119" s="240">
        <v>1311</v>
      </c>
      <c r="Z119" s="238"/>
      <c r="AA119" s="238"/>
      <c r="AB119" s="238"/>
      <c r="AC119" s="240">
        <v>1705</v>
      </c>
      <c r="AD119" s="238"/>
      <c r="AE119" s="240">
        <v>36625</v>
      </c>
      <c r="AF119" s="239">
        <v>400</v>
      </c>
      <c r="AG119" s="240">
        <v>6762</v>
      </c>
      <c r="AH119" s="238"/>
      <c r="AI119" s="240">
        <v>3590</v>
      </c>
      <c r="AJ119" s="238"/>
      <c r="AK119" s="238"/>
      <c r="AL119" s="238"/>
      <c r="AM119" s="240">
        <v>6149</v>
      </c>
      <c r="AN119" s="238"/>
      <c r="AO119" s="238"/>
      <c r="AP119" s="238"/>
      <c r="AQ119" s="240">
        <v>8220</v>
      </c>
      <c r="AR119" s="238"/>
      <c r="AS119" s="238"/>
      <c r="AT119" s="238"/>
      <c r="AU119" s="238"/>
      <c r="AV119" s="238"/>
      <c r="AW119" s="238"/>
      <c r="AX119" s="238"/>
      <c r="AY119" s="240">
        <v>15777</v>
      </c>
      <c r="AZ119" s="238"/>
      <c r="BA119" s="239">
        <v>277</v>
      </c>
      <c r="BB119" s="238"/>
      <c r="BC119" s="238"/>
      <c r="BD119" s="239">
        <v>80</v>
      </c>
      <c r="BE119" s="240">
        <v>3707</v>
      </c>
      <c r="BF119" s="238"/>
      <c r="BG119" s="240">
        <v>1661</v>
      </c>
      <c r="BH119" s="238"/>
      <c r="BI119" s="238"/>
      <c r="BJ119" s="238"/>
      <c r="BK119" s="238"/>
      <c r="BL119" s="238"/>
      <c r="BM119" s="239">
        <v>63</v>
      </c>
      <c r="BN119" s="238"/>
      <c r="BO119" s="238"/>
      <c r="BP119" s="238"/>
      <c r="BQ119" s="240">
        <v>2592</v>
      </c>
      <c r="BR119" s="238"/>
      <c r="BS119" s="240">
        <v>1174</v>
      </c>
      <c r="BT119" s="238"/>
      <c r="BU119" s="240">
        <v>5281</v>
      </c>
      <c r="BV119" s="238"/>
      <c r="BW119" s="238"/>
      <c r="BX119" s="238"/>
      <c r="BY119" s="238"/>
      <c r="BZ119" s="238"/>
      <c r="CA119" s="238"/>
      <c r="CB119" s="238"/>
      <c r="CC119" s="238"/>
      <c r="CD119" s="238"/>
      <c r="CE119" s="239">
        <v>727</v>
      </c>
      <c r="CF119" s="238"/>
      <c r="CG119" s="239">
        <v>224</v>
      </c>
      <c r="CH119" s="238"/>
      <c r="CI119" s="240">
        <v>1138</v>
      </c>
      <c r="CJ119" s="238"/>
      <c r="CK119" s="239">
        <v>470</v>
      </c>
      <c r="CL119" s="238"/>
      <c r="CM119" s="240">
        <v>1101</v>
      </c>
      <c r="CN119" s="238"/>
      <c r="CO119" s="240">
        <v>1561</v>
      </c>
      <c r="CP119" s="238"/>
      <c r="CQ119" s="240">
        <v>4134</v>
      </c>
      <c r="CR119" s="238"/>
      <c r="CS119" s="239">
        <v>881</v>
      </c>
      <c r="CT119" s="238"/>
      <c r="CU119" s="239">
        <v>570</v>
      </c>
      <c r="CV119" s="238"/>
      <c r="CW119" s="239">
        <v>500</v>
      </c>
      <c r="CX119" s="238"/>
      <c r="CY119" s="239">
        <v>891</v>
      </c>
      <c r="CZ119" s="238"/>
      <c r="DA119" s="239">
        <v>671</v>
      </c>
      <c r="DB119" s="238"/>
      <c r="DC119" s="240">
        <v>1882</v>
      </c>
      <c r="DD119" s="238"/>
      <c r="DE119" s="239">
        <v>797</v>
      </c>
      <c r="DF119" s="238"/>
      <c r="DG119" s="238"/>
      <c r="DH119" s="238"/>
      <c r="DI119" s="240">
        <v>2435</v>
      </c>
      <c r="DJ119" s="238"/>
      <c r="DK119" s="239">
        <v>547</v>
      </c>
      <c r="DL119" s="238"/>
      <c r="DM119" s="239">
        <v>524</v>
      </c>
      <c r="DN119" s="238"/>
      <c r="DO119" s="240">
        <v>3133</v>
      </c>
      <c r="DP119" s="238"/>
      <c r="DQ119" s="238"/>
      <c r="DR119" s="238"/>
      <c r="DS119" s="239">
        <v>540</v>
      </c>
      <c r="DT119" s="238"/>
      <c r="DU119" s="239">
        <v>404</v>
      </c>
      <c r="DV119" s="238"/>
      <c r="DW119" s="239">
        <v>867</v>
      </c>
      <c r="DX119" s="238"/>
      <c r="DY119" s="240">
        <v>2305</v>
      </c>
      <c r="DZ119" s="238"/>
      <c r="EA119" s="240">
        <v>1221</v>
      </c>
      <c r="EB119" s="238"/>
      <c r="EC119" s="239">
        <v>67</v>
      </c>
      <c r="ED119" s="238"/>
      <c r="EE119" s="240">
        <v>1671</v>
      </c>
      <c r="EF119" s="238"/>
      <c r="EG119" s="240">
        <v>3920</v>
      </c>
      <c r="EH119" s="238"/>
      <c r="EI119" s="240">
        <v>1952</v>
      </c>
      <c r="EJ119" s="238"/>
      <c r="EK119" s="239">
        <v>177</v>
      </c>
      <c r="EL119" s="238"/>
      <c r="EM119" s="240">
        <v>1364</v>
      </c>
      <c r="EN119" s="238"/>
      <c r="EO119" s="240">
        <v>2312</v>
      </c>
      <c r="EP119" s="238"/>
      <c r="EQ119" s="240">
        <v>1788</v>
      </c>
      <c r="ER119" s="238"/>
      <c r="ES119" s="239">
        <v>224</v>
      </c>
      <c r="ET119" s="238"/>
      <c r="EU119" s="239">
        <v>407</v>
      </c>
      <c r="EV119" s="238"/>
      <c r="EW119" s="240">
        <v>1545</v>
      </c>
      <c r="EX119" s="238"/>
      <c r="EY119" s="239">
        <v>17</v>
      </c>
      <c r="EZ119" s="238"/>
      <c r="FA119" s="239">
        <v>254</v>
      </c>
      <c r="FB119" s="238"/>
      <c r="FC119" s="238"/>
      <c r="FD119" s="238"/>
      <c r="FE119" s="238"/>
      <c r="FF119" s="238"/>
      <c r="FG119" s="238"/>
      <c r="FH119" s="238"/>
      <c r="FI119" s="238"/>
      <c r="FJ119" s="238"/>
      <c r="FK119" s="239">
        <v>10</v>
      </c>
      <c r="FL119" s="238"/>
      <c r="FM119" s="238"/>
      <c r="FN119" s="238"/>
      <c r="FO119" s="238"/>
      <c r="FP119" s="238"/>
      <c r="FQ119" s="238"/>
      <c r="FR119" s="238"/>
      <c r="FS119" s="238"/>
      <c r="FT119" s="238"/>
      <c r="FU119" s="238"/>
      <c r="FV119" s="238"/>
      <c r="FW119" s="238"/>
      <c r="FX119" s="238"/>
      <c r="FY119" s="238"/>
      <c r="FZ119" s="238"/>
      <c r="GA119" s="238"/>
      <c r="GB119" s="238"/>
      <c r="GC119" s="238"/>
      <c r="GD119" s="238"/>
      <c r="GE119" s="238"/>
      <c r="GF119" s="238"/>
      <c r="GG119" s="238"/>
      <c r="GH119" s="238"/>
      <c r="GI119" s="238"/>
      <c r="GJ119" s="238"/>
      <c r="GK119" s="238"/>
      <c r="GL119" s="238"/>
      <c r="GM119" s="238"/>
      <c r="GN119" s="238"/>
      <c r="GO119" s="238"/>
      <c r="GP119" s="238"/>
      <c r="GQ119" s="238"/>
      <c r="GR119" s="238"/>
      <c r="GS119" s="238"/>
    </row>
    <row r="120" spans="1:201" ht="11.1" customHeight="1" x14ac:dyDescent="0.2">
      <c r="A120" s="237" t="s">
        <v>206</v>
      </c>
      <c r="B120" s="238"/>
      <c r="C120" s="240">
        <v>1952</v>
      </c>
      <c r="D120" s="238"/>
      <c r="E120" s="240">
        <v>3299</v>
      </c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8"/>
      <c r="U120" s="239">
        <v>3</v>
      </c>
      <c r="V120" s="240">
        <v>1500</v>
      </c>
      <c r="W120" s="240">
        <v>1818</v>
      </c>
      <c r="X120" s="238"/>
      <c r="Y120" s="240">
        <v>1438</v>
      </c>
      <c r="Z120" s="239">
        <v>500</v>
      </c>
      <c r="AA120" s="239">
        <v>73</v>
      </c>
      <c r="AB120" s="238"/>
      <c r="AC120" s="240">
        <v>1361</v>
      </c>
      <c r="AD120" s="238"/>
      <c r="AE120" s="238"/>
      <c r="AF120" s="238"/>
      <c r="AG120" s="240">
        <v>1675</v>
      </c>
      <c r="AH120" s="238"/>
      <c r="AI120" s="239">
        <v>647</v>
      </c>
      <c r="AJ120" s="238"/>
      <c r="AK120" s="238"/>
      <c r="AL120" s="238"/>
      <c r="AM120" s="239">
        <v>103</v>
      </c>
      <c r="AN120" s="238"/>
      <c r="AO120" s="238"/>
      <c r="AP120" s="238"/>
      <c r="AQ120" s="240">
        <v>6017</v>
      </c>
      <c r="AR120" s="238"/>
      <c r="AS120" s="238"/>
      <c r="AT120" s="238"/>
      <c r="AU120" s="238"/>
      <c r="AV120" s="238"/>
      <c r="AW120" s="238"/>
      <c r="AX120" s="238"/>
      <c r="AY120" s="239">
        <v>837</v>
      </c>
      <c r="AZ120" s="238"/>
      <c r="BA120" s="239">
        <v>297</v>
      </c>
      <c r="BB120" s="238"/>
      <c r="BC120" s="239">
        <v>294</v>
      </c>
      <c r="BD120" s="238"/>
      <c r="BE120" s="239">
        <v>53</v>
      </c>
      <c r="BF120" s="238"/>
      <c r="BG120" s="240">
        <v>1174</v>
      </c>
      <c r="BH120" s="238"/>
      <c r="BI120" s="238"/>
      <c r="BJ120" s="238"/>
      <c r="BK120" s="238"/>
      <c r="BL120" s="238"/>
      <c r="BM120" s="238"/>
      <c r="BN120" s="238"/>
      <c r="BO120" s="238"/>
      <c r="BP120" s="238"/>
      <c r="BQ120" s="238"/>
      <c r="BR120" s="238"/>
      <c r="BS120" s="240">
        <v>1625</v>
      </c>
      <c r="BT120" s="238"/>
      <c r="BU120" s="238"/>
      <c r="BV120" s="238"/>
      <c r="BW120" s="238"/>
      <c r="BX120" s="238"/>
      <c r="BY120" s="238"/>
      <c r="BZ120" s="238"/>
      <c r="CA120" s="238"/>
      <c r="CB120" s="238"/>
      <c r="CC120" s="238"/>
      <c r="CD120" s="238"/>
      <c r="CE120" s="238"/>
      <c r="CF120" s="238"/>
      <c r="CG120" s="238"/>
      <c r="CH120" s="238"/>
      <c r="CI120" s="239">
        <v>457</v>
      </c>
      <c r="CJ120" s="238"/>
      <c r="CK120" s="238"/>
      <c r="CL120" s="238"/>
      <c r="CM120" s="238"/>
      <c r="CN120" s="238"/>
      <c r="CO120" s="239">
        <v>60</v>
      </c>
      <c r="CP120" s="238"/>
      <c r="CQ120" s="239">
        <v>487</v>
      </c>
      <c r="CR120" s="238"/>
      <c r="CS120" s="239">
        <v>210</v>
      </c>
      <c r="CT120" s="238"/>
      <c r="CU120" s="239">
        <v>133</v>
      </c>
      <c r="CV120" s="238"/>
      <c r="CW120" s="238"/>
      <c r="CX120" s="238"/>
      <c r="CY120" s="238"/>
      <c r="CZ120" s="238"/>
      <c r="DA120" s="238"/>
      <c r="DB120" s="238"/>
      <c r="DC120" s="239">
        <v>460</v>
      </c>
      <c r="DD120" s="238"/>
      <c r="DE120" s="238"/>
      <c r="DF120" s="238"/>
      <c r="DG120" s="238"/>
      <c r="DH120" s="238"/>
      <c r="DI120" s="238"/>
      <c r="DJ120" s="238"/>
      <c r="DK120" s="238"/>
      <c r="DL120" s="238"/>
      <c r="DM120" s="239">
        <v>484</v>
      </c>
      <c r="DN120" s="238"/>
      <c r="DO120" s="240">
        <v>1168</v>
      </c>
      <c r="DP120" s="238"/>
      <c r="DQ120" s="238"/>
      <c r="DR120" s="238"/>
      <c r="DS120" s="239">
        <v>7</v>
      </c>
      <c r="DT120" s="238"/>
      <c r="DU120" s="238"/>
      <c r="DV120" s="238"/>
      <c r="DW120" s="239">
        <v>457</v>
      </c>
      <c r="DX120" s="238"/>
      <c r="DY120" s="239">
        <v>537</v>
      </c>
      <c r="DZ120" s="238"/>
      <c r="EA120" s="238"/>
      <c r="EB120" s="238"/>
      <c r="EC120" s="239">
        <v>40</v>
      </c>
      <c r="ED120" s="238"/>
      <c r="EE120" s="239">
        <v>7</v>
      </c>
      <c r="EF120" s="238"/>
      <c r="EG120" s="239">
        <v>380</v>
      </c>
      <c r="EH120" s="238"/>
      <c r="EI120" s="238"/>
      <c r="EJ120" s="238"/>
      <c r="EK120" s="238"/>
      <c r="EL120" s="238"/>
      <c r="EM120" s="238"/>
      <c r="EN120" s="238"/>
      <c r="EO120" s="239">
        <v>193</v>
      </c>
      <c r="EP120" s="238"/>
      <c r="EQ120" s="239">
        <v>824</v>
      </c>
      <c r="ER120" s="238"/>
      <c r="ES120" s="238"/>
      <c r="ET120" s="238"/>
      <c r="EU120" s="239">
        <v>30</v>
      </c>
      <c r="EV120" s="238"/>
      <c r="EW120" s="240">
        <v>1251</v>
      </c>
      <c r="EX120" s="238"/>
      <c r="EY120" s="238"/>
      <c r="EZ120" s="238"/>
      <c r="FA120" s="238"/>
      <c r="FB120" s="238"/>
      <c r="FC120" s="238"/>
      <c r="FD120" s="238"/>
      <c r="FE120" s="238"/>
      <c r="FF120" s="238"/>
      <c r="FG120" s="238"/>
      <c r="FH120" s="238"/>
      <c r="FI120" s="238"/>
      <c r="FJ120" s="238"/>
      <c r="FK120" s="239">
        <v>27</v>
      </c>
      <c r="FL120" s="238"/>
      <c r="FM120" s="238">
        <v>5</v>
      </c>
      <c r="FN120" s="238"/>
      <c r="FO120" s="238"/>
      <c r="FP120" s="238"/>
      <c r="FQ120" s="238"/>
      <c r="FR120" s="238"/>
      <c r="FS120" s="238"/>
      <c r="FT120" s="238"/>
      <c r="FU120" s="238"/>
      <c r="FV120" s="238"/>
      <c r="FW120" s="238"/>
      <c r="FX120" s="238"/>
      <c r="FY120" s="238"/>
      <c r="FZ120" s="238"/>
      <c r="GA120" s="238"/>
      <c r="GB120" s="238"/>
      <c r="GC120" s="238"/>
      <c r="GD120" s="238"/>
      <c r="GE120" s="238"/>
      <c r="GF120" s="238"/>
      <c r="GG120" s="238"/>
      <c r="GH120" s="238"/>
      <c r="GI120" s="238"/>
      <c r="GJ120" s="238"/>
      <c r="GK120" s="238"/>
      <c r="GL120" s="238"/>
      <c r="GM120" s="238"/>
      <c r="GN120" s="238"/>
      <c r="GO120" s="238"/>
      <c r="GP120" s="238"/>
      <c r="GQ120" s="238"/>
      <c r="GR120" s="238"/>
      <c r="GS120" s="238"/>
    </row>
    <row r="121" spans="1:201" ht="11.1" customHeight="1" x14ac:dyDescent="0.2">
      <c r="A121" s="237" t="s">
        <v>421</v>
      </c>
      <c r="B121" s="238"/>
      <c r="C121" s="240">
        <v>1495</v>
      </c>
      <c r="D121" s="240">
        <v>4000</v>
      </c>
      <c r="E121" s="240">
        <v>21522</v>
      </c>
      <c r="F121" s="238"/>
      <c r="G121" s="239">
        <v>140</v>
      </c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8"/>
      <c r="U121" s="240">
        <v>1058</v>
      </c>
      <c r="V121" s="240">
        <v>3000</v>
      </c>
      <c r="W121" s="240">
        <v>8794</v>
      </c>
      <c r="X121" s="238"/>
      <c r="Y121" s="238"/>
      <c r="Z121" s="240">
        <v>1000</v>
      </c>
      <c r="AA121" s="240">
        <v>48428</v>
      </c>
      <c r="AB121" s="238"/>
      <c r="AC121" s="240">
        <v>2809</v>
      </c>
      <c r="AD121" s="238"/>
      <c r="AE121" s="238"/>
      <c r="AF121" s="238"/>
      <c r="AG121" s="240">
        <v>21228</v>
      </c>
      <c r="AH121" s="238"/>
      <c r="AI121" s="240">
        <v>16237</v>
      </c>
      <c r="AJ121" s="238"/>
      <c r="AK121" s="238"/>
      <c r="AL121" s="238"/>
      <c r="AM121" s="240">
        <v>4060</v>
      </c>
      <c r="AN121" s="238"/>
      <c r="AO121" s="240">
        <v>18653</v>
      </c>
      <c r="AP121" s="238"/>
      <c r="AQ121" s="240">
        <v>13049</v>
      </c>
      <c r="AR121" s="238"/>
      <c r="AS121" s="238"/>
      <c r="AT121" s="238"/>
      <c r="AU121" s="238"/>
      <c r="AV121" s="238"/>
      <c r="AW121" s="238"/>
      <c r="AX121" s="238"/>
      <c r="AY121" s="239">
        <v>123</v>
      </c>
      <c r="AZ121" s="238"/>
      <c r="BA121" s="240">
        <v>9895</v>
      </c>
      <c r="BB121" s="238"/>
      <c r="BC121" s="240">
        <v>6225</v>
      </c>
      <c r="BD121" s="238"/>
      <c r="BE121" s="238"/>
      <c r="BF121" s="238"/>
      <c r="BG121" s="240">
        <v>9525</v>
      </c>
      <c r="BH121" s="238"/>
      <c r="BI121" s="238"/>
      <c r="BJ121" s="238"/>
      <c r="BK121" s="238"/>
      <c r="BL121" s="238"/>
      <c r="BM121" s="238"/>
      <c r="BN121" s="238"/>
      <c r="BO121" s="238"/>
      <c r="BP121" s="238"/>
      <c r="BQ121" s="240">
        <v>3590</v>
      </c>
      <c r="BR121" s="238"/>
      <c r="BS121" s="240">
        <v>5631</v>
      </c>
      <c r="BT121" s="238"/>
      <c r="BU121" s="240">
        <v>7773</v>
      </c>
      <c r="BV121" s="238"/>
      <c r="BW121" s="238"/>
      <c r="BX121" s="238"/>
      <c r="BY121" s="238"/>
      <c r="BZ121" s="238"/>
      <c r="CA121" s="238"/>
      <c r="CB121" s="238"/>
      <c r="CC121" s="238"/>
      <c r="CD121" s="238"/>
      <c r="CE121" s="240">
        <v>2008</v>
      </c>
      <c r="CF121" s="238"/>
      <c r="CG121" s="240">
        <v>2369</v>
      </c>
      <c r="CH121" s="238"/>
      <c r="CI121" s="240">
        <v>2205</v>
      </c>
      <c r="CJ121" s="238"/>
      <c r="CK121" s="240">
        <v>1248</v>
      </c>
      <c r="CL121" s="238"/>
      <c r="CM121" s="240">
        <v>2699</v>
      </c>
      <c r="CN121" s="238"/>
      <c r="CO121" s="240">
        <v>3500</v>
      </c>
      <c r="CP121" s="238"/>
      <c r="CQ121" s="240">
        <v>6105</v>
      </c>
      <c r="CR121" s="238"/>
      <c r="CS121" s="239">
        <v>384</v>
      </c>
      <c r="CT121" s="238"/>
      <c r="CU121" s="240">
        <v>1978</v>
      </c>
      <c r="CV121" s="238"/>
      <c r="CW121" s="240">
        <v>3430</v>
      </c>
      <c r="CX121" s="238"/>
      <c r="CY121" s="239">
        <v>821</v>
      </c>
      <c r="CZ121" s="238"/>
      <c r="DA121" s="240">
        <v>1064</v>
      </c>
      <c r="DB121" s="238"/>
      <c r="DC121" s="240">
        <v>4891</v>
      </c>
      <c r="DD121" s="238"/>
      <c r="DE121" s="239">
        <v>240</v>
      </c>
      <c r="DF121" s="238"/>
      <c r="DG121" s="240">
        <v>2395</v>
      </c>
      <c r="DH121" s="238"/>
      <c r="DI121" s="240">
        <v>3096</v>
      </c>
      <c r="DJ121" s="238"/>
      <c r="DK121" s="240">
        <v>1755</v>
      </c>
      <c r="DL121" s="238"/>
      <c r="DM121" s="240">
        <v>1982</v>
      </c>
      <c r="DN121" s="238"/>
      <c r="DO121" s="240">
        <v>7967</v>
      </c>
      <c r="DP121" s="238"/>
      <c r="DQ121" s="240">
        <v>2085</v>
      </c>
      <c r="DR121" s="238"/>
      <c r="DS121" s="240">
        <v>1725</v>
      </c>
      <c r="DT121" s="238"/>
      <c r="DU121" s="240">
        <v>3400</v>
      </c>
      <c r="DV121" s="238"/>
      <c r="DW121" s="240">
        <v>2262</v>
      </c>
      <c r="DX121" s="238"/>
      <c r="DY121" s="240">
        <v>4501</v>
      </c>
      <c r="DZ121" s="238"/>
      <c r="EA121" s="239">
        <v>711</v>
      </c>
      <c r="EB121" s="238"/>
      <c r="EC121" s="239">
        <v>517</v>
      </c>
      <c r="ED121" s="238"/>
      <c r="EE121" s="240">
        <v>5892</v>
      </c>
      <c r="EF121" s="238"/>
      <c r="EG121" s="240">
        <v>8260</v>
      </c>
      <c r="EH121" s="238"/>
      <c r="EI121" s="239">
        <v>377</v>
      </c>
      <c r="EJ121" s="238"/>
      <c r="EK121" s="239">
        <v>894</v>
      </c>
      <c r="EL121" s="238"/>
      <c r="EM121" s="240">
        <v>3013</v>
      </c>
      <c r="EN121" s="238"/>
      <c r="EO121" s="240">
        <v>2192</v>
      </c>
      <c r="EP121" s="238"/>
      <c r="EQ121" s="240">
        <v>3763</v>
      </c>
      <c r="ER121" s="238"/>
      <c r="ES121" s="240">
        <v>1101</v>
      </c>
      <c r="ET121" s="238"/>
      <c r="EU121" s="239">
        <v>284</v>
      </c>
      <c r="EV121" s="238"/>
      <c r="EW121" s="240">
        <v>3860</v>
      </c>
      <c r="EX121" s="238"/>
      <c r="EY121" s="240">
        <v>1558</v>
      </c>
      <c r="EZ121" s="238"/>
      <c r="FA121" s="239">
        <v>287</v>
      </c>
      <c r="FB121" s="238"/>
      <c r="FC121" s="238"/>
      <c r="FD121" s="238"/>
      <c r="FE121" s="238"/>
      <c r="FF121" s="238"/>
      <c r="FG121" s="238"/>
      <c r="FH121" s="238"/>
      <c r="FI121" s="238"/>
      <c r="FJ121" s="238"/>
      <c r="FK121" s="239">
        <v>110</v>
      </c>
      <c r="FL121" s="238"/>
      <c r="FM121" s="238">
        <v>9</v>
      </c>
      <c r="FN121" s="238"/>
      <c r="FO121" s="238"/>
      <c r="FP121" s="238"/>
      <c r="FQ121" s="238"/>
      <c r="FR121" s="238"/>
      <c r="FS121" s="238"/>
      <c r="FT121" s="238"/>
      <c r="FU121" s="238"/>
      <c r="FV121" s="238"/>
      <c r="FW121" s="238"/>
      <c r="FX121" s="238"/>
      <c r="FY121" s="238"/>
      <c r="FZ121" s="238"/>
      <c r="GA121" s="238"/>
      <c r="GB121" s="238"/>
      <c r="GC121" s="238"/>
      <c r="GD121" s="238"/>
      <c r="GE121" s="238"/>
      <c r="GF121" s="238"/>
      <c r="GG121" s="238"/>
      <c r="GH121" s="238"/>
      <c r="GI121" s="238"/>
      <c r="GJ121" s="238"/>
      <c r="GK121" s="240">
        <v>1525</v>
      </c>
      <c r="GL121" s="238"/>
      <c r="GM121" s="238"/>
      <c r="GN121" s="238"/>
      <c r="GO121" s="238"/>
      <c r="GP121" s="238"/>
      <c r="GQ121" s="238"/>
      <c r="GR121" s="238"/>
      <c r="GS121" s="238"/>
    </row>
    <row r="122" spans="1:201" ht="21.95" customHeight="1" x14ac:dyDescent="0.2">
      <c r="A122" s="237" t="s">
        <v>422</v>
      </c>
      <c r="B122" s="238"/>
      <c r="C122" s="240">
        <v>4617</v>
      </c>
      <c r="D122" s="238"/>
      <c r="E122" s="240">
        <v>2345</v>
      </c>
      <c r="F122" s="240">
        <v>1300</v>
      </c>
      <c r="G122" s="240">
        <v>1368</v>
      </c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9">
        <v>934</v>
      </c>
      <c r="V122" s="238"/>
      <c r="W122" s="238"/>
      <c r="X122" s="238"/>
      <c r="Y122" s="240">
        <v>5018</v>
      </c>
      <c r="Z122" s="238"/>
      <c r="AA122" s="238"/>
      <c r="AB122" s="238"/>
      <c r="AC122" s="240">
        <v>5281</v>
      </c>
      <c r="AD122" s="238"/>
      <c r="AE122" s="238"/>
      <c r="AF122" s="238"/>
      <c r="AG122" s="240">
        <v>6476</v>
      </c>
      <c r="AH122" s="238"/>
      <c r="AI122" s="240">
        <v>7526</v>
      </c>
      <c r="AJ122" s="238"/>
      <c r="AK122" s="238"/>
      <c r="AL122" s="238"/>
      <c r="AM122" s="240">
        <v>7536</v>
      </c>
      <c r="AN122" s="238"/>
      <c r="AO122" s="238"/>
      <c r="AP122" s="238"/>
      <c r="AQ122" s="240">
        <v>9431</v>
      </c>
      <c r="AR122" s="238"/>
      <c r="AS122" s="238"/>
      <c r="AT122" s="238"/>
      <c r="AU122" s="238"/>
      <c r="AV122" s="238"/>
      <c r="AW122" s="238"/>
      <c r="AX122" s="238"/>
      <c r="AY122" s="240">
        <v>1181</v>
      </c>
      <c r="AZ122" s="238"/>
      <c r="BA122" s="240">
        <v>1785</v>
      </c>
      <c r="BB122" s="238"/>
      <c r="BC122" s="240">
        <v>3837</v>
      </c>
      <c r="BD122" s="238"/>
      <c r="BE122" s="240">
        <v>4884</v>
      </c>
      <c r="BF122" s="238"/>
      <c r="BG122" s="240">
        <v>2966</v>
      </c>
      <c r="BH122" s="238"/>
      <c r="BI122" s="238"/>
      <c r="BJ122" s="238"/>
      <c r="BK122" s="238"/>
      <c r="BL122" s="238"/>
      <c r="BM122" s="240">
        <v>2299</v>
      </c>
      <c r="BN122" s="238"/>
      <c r="BO122" s="238"/>
      <c r="BP122" s="238"/>
      <c r="BQ122" s="240">
        <v>1858</v>
      </c>
      <c r="BR122" s="238"/>
      <c r="BS122" s="240">
        <v>2806</v>
      </c>
      <c r="BT122" s="238"/>
      <c r="BU122" s="239">
        <v>250</v>
      </c>
      <c r="BV122" s="238"/>
      <c r="BW122" s="238"/>
      <c r="BX122" s="238"/>
      <c r="BY122" s="238"/>
      <c r="BZ122" s="238"/>
      <c r="CA122" s="238"/>
      <c r="CB122" s="238"/>
      <c r="CC122" s="238"/>
      <c r="CD122" s="238"/>
      <c r="CE122" s="240">
        <v>2002</v>
      </c>
      <c r="CF122" s="238"/>
      <c r="CG122" s="240">
        <v>1068</v>
      </c>
      <c r="CH122" s="238"/>
      <c r="CI122" s="240">
        <v>1962</v>
      </c>
      <c r="CJ122" s="238"/>
      <c r="CK122" s="240">
        <v>1291</v>
      </c>
      <c r="CL122" s="238"/>
      <c r="CM122" s="240">
        <v>1251</v>
      </c>
      <c r="CN122" s="238"/>
      <c r="CO122" s="239">
        <v>924</v>
      </c>
      <c r="CP122" s="238"/>
      <c r="CQ122" s="240">
        <v>1445</v>
      </c>
      <c r="CR122" s="238"/>
      <c r="CS122" s="239">
        <v>514</v>
      </c>
      <c r="CT122" s="238"/>
      <c r="CU122" s="239">
        <v>217</v>
      </c>
      <c r="CV122" s="238"/>
      <c r="CW122" s="239">
        <v>727</v>
      </c>
      <c r="CX122" s="238"/>
      <c r="CY122" s="239">
        <v>591</v>
      </c>
      <c r="CZ122" s="238"/>
      <c r="DA122" s="239">
        <v>837</v>
      </c>
      <c r="DB122" s="238"/>
      <c r="DC122" s="240">
        <v>2389</v>
      </c>
      <c r="DD122" s="238"/>
      <c r="DE122" s="239">
        <v>354</v>
      </c>
      <c r="DF122" s="238"/>
      <c r="DG122" s="240">
        <v>1054</v>
      </c>
      <c r="DH122" s="238"/>
      <c r="DI122" s="240">
        <v>2809</v>
      </c>
      <c r="DJ122" s="238"/>
      <c r="DK122" s="239">
        <v>477</v>
      </c>
      <c r="DL122" s="238"/>
      <c r="DM122" s="239">
        <v>350</v>
      </c>
      <c r="DN122" s="238"/>
      <c r="DO122" s="240">
        <v>3400</v>
      </c>
      <c r="DP122" s="238"/>
      <c r="DQ122" s="240">
        <v>1058</v>
      </c>
      <c r="DR122" s="238"/>
      <c r="DS122" s="239">
        <v>110</v>
      </c>
      <c r="DT122" s="238"/>
      <c r="DU122" s="240">
        <v>1601</v>
      </c>
      <c r="DV122" s="238"/>
      <c r="DW122" s="239">
        <v>777</v>
      </c>
      <c r="DX122" s="238"/>
      <c r="DY122" s="240">
        <v>1321</v>
      </c>
      <c r="DZ122" s="238"/>
      <c r="EA122" s="239">
        <v>237</v>
      </c>
      <c r="EB122" s="238"/>
      <c r="EC122" s="239">
        <v>570</v>
      </c>
      <c r="ED122" s="238"/>
      <c r="EE122" s="240">
        <v>2325</v>
      </c>
      <c r="EF122" s="238"/>
      <c r="EG122" s="240">
        <v>4354</v>
      </c>
      <c r="EH122" s="238"/>
      <c r="EI122" s="240">
        <v>1792</v>
      </c>
      <c r="EJ122" s="238"/>
      <c r="EK122" s="239">
        <v>567</v>
      </c>
      <c r="EL122" s="238"/>
      <c r="EM122" s="240">
        <v>1465</v>
      </c>
      <c r="EN122" s="238"/>
      <c r="EO122" s="239">
        <v>851</v>
      </c>
      <c r="EP122" s="238"/>
      <c r="EQ122" s="239">
        <v>424</v>
      </c>
      <c r="ER122" s="238"/>
      <c r="ES122" s="239">
        <v>721</v>
      </c>
      <c r="ET122" s="238"/>
      <c r="EU122" s="239">
        <v>717</v>
      </c>
      <c r="EV122" s="238"/>
      <c r="EW122" s="240">
        <v>1428</v>
      </c>
      <c r="EX122" s="238"/>
      <c r="EY122" s="239">
        <v>277</v>
      </c>
      <c r="EZ122" s="238"/>
      <c r="FA122" s="239">
        <v>437</v>
      </c>
      <c r="FB122" s="238"/>
      <c r="FC122" s="238"/>
      <c r="FD122" s="238"/>
      <c r="FE122" s="238"/>
      <c r="FF122" s="238"/>
      <c r="FG122" s="238"/>
      <c r="FH122" s="238"/>
      <c r="FI122" s="239">
        <v>7</v>
      </c>
      <c r="FJ122" s="238"/>
      <c r="FK122" s="239">
        <v>53</v>
      </c>
      <c r="FL122" s="238"/>
      <c r="FM122" s="238">
        <v>7</v>
      </c>
      <c r="FN122" s="238"/>
      <c r="FO122" s="238"/>
      <c r="FP122" s="238"/>
      <c r="FQ122" s="238"/>
      <c r="FR122" s="238"/>
      <c r="FS122" s="238"/>
      <c r="FT122" s="238"/>
      <c r="FU122" s="238"/>
      <c r="FV122" s="238"/>
      <c r="FW122" s="238"/>
      <c r="FX122" s="238"/>
      <c r="FY122" s="238"/>
      <c r="FZ122" s="238"/>
      <c r="GA122" s="238"/>
      <c r="GB122" s="238"/>
      <c r="GC122" s="238"/>
      <c r="GD122" s="238"/>
      <c r="GE122" s="238"/>
      <c r="GF122" s="238"/>
      <c r="GG122" s="238"/>
      <c r="GH122" s="238"/>
      <c r="GI122" s="238"/>
      <c r="GJ122" s="238"/>
      <c r="GK122" s="238"/>
      <c r="GL122" s="238"/>
      <c r="GM122" s="238"/>
      <c r="GN122" s="238"/>
      <c r="GO122" s="238"/>
      <c r="GP122" s="238"/>
      <c r="GQ122" s="238"/>
      <c r="GR122" s="238"/>
      <c r="GS122" s="238"/>
    </row>
    <row r="123" spans="1:201" ht="11.1" customHeight="1" x14ac:dyDescent="0.2">
      <c r="A123" s="237" t="s">
        <v>386</v>
      </c>
      <c r="B123" s="238"/>
      <c r="C123" s="240">
        <v>12534</v>
      </c>
      <c r="D123" s="238"/>
      <c r="E123" s="240">
        <v>1812</v>
      </c>
      <c r="F123" s="240">
        <v>1400</v>
      </c>
      <c r="G123" s="240">
        <v>1071</v>
      </c>
      <c r="H123" s="238"/>
      <c r="I123" s="238"/>
      <c r="J123" s="238"/>
      <c r="K123" s="238"/>
      <c r="L123" s="239">
        <v>500</v>
      </c>
      <c r="M123" s="238"/>
      <c r="N123" s="238"/>
      <c r="O123" s="238"/>
      <c r="P123" s="238"/>
      <c r="Q123" s="238"/>
      <c r="R123" s="238"/>
      <c r="S123" s="238"/>
      <c r="T123" s="238"/>
      <c r="U123" s="239">
        <v>133</v>
      </c>
      <c r="V123" s="238"/>
      <c r="W123" s="238"/>
      <c r="X123" s="238"/>
      <c r="Y123" s="240">
        <v>8801</v>
      </c>
      <c r="Z123" s="238"/>
      <c r="AA123" s="238"/>
      <c r="AB123" s="238"/>
      <c r="AC123" s="240">
        <v>8734</v>
      </c>
      <c r="AD123" s="238"/>
      <c r="AE123" s="238"/>
      <c r="AF123" s="238"/>
      <c r="AG123" s="240">
        <v>8654</v>
      </c>
      <c r="AH123" s="238"/>
      <c r="AI123" s="240">
        <v>10652</v>
      </c>
      <c r="AJ123" s="238"/>
      <c r="AK123" s="238"/>
      <c r="AL123" s="238"/>
      <c r="AM123" s="240">
        <v>13515</v>
      </c>
      <c r="AN123" s="238"/>
      <c r="AO123" s="238"/>
      <c r="AP123" s="238"/>
      <c r="AQ123" s="240">
        <v>11241</v>
      </c>
      <c r="AR123" s="238"/>
      <c r="AS123" s="238"/>
      <c r="AT123" s="238"/>
      <c r="AU123" s="238"/>
      <c r="AV123" s="238"/>
      <c r="AW123" s="238"/>
      <c r="AX123" s="238"/>
      <c r="AY123" s="240">
        <v>1822</v>
      </c>
      <c r="AZ123" s="238"/>
      <c r="BA123" s="240">
        <v>4647</v>
      </c>
      <c r="BB123" s="238"/>
      <c r="BC123" s="240">
        <v>3853</v>
      </c>
      <c r="BD123" s="239">
        <v>200</v>
      </c>
      <c r="BE123" s="240">
        <v>4120</v>
      </c>
      <c r="BF123" s="238"/>
      <c r="BG123" s="240">
        <v>4344</v>
      </c>
      <c r="BH123" s="238"/>
      <c r="BI123" s="238"/>
      <c r="BJ123" s="238"/>
      <c r="BK123" s="238"/>
      <c r="BL123" s="238"/>
      <c r="BM123" s="240">
        <v>1952</v>
      </c>
      <c r="BN123" s="238"/>
      <c r="BO123" s="238"/>
      <c r="BP123" s="238"/>
      <c r="BQ123" s="240">
        <v>1935</v>
      </c>
      <c r="BR123" s="238"/>
      <c r="BS123" s="240">
        <v>3543</v>
      </c>
      <c r="BT123" s="238"/>
      <c r="BU123" s="240">
        <v>2055</v>
      </c>
      <c r="BV123" s="238"/>
      <c r="BW123" s="238"/>
      <c r="BX123" s="238"/>
      <c r="BY123" s="238"/>
      <c r="BZ123" s="238"/>
      <c r="CA123" s="238"/>
      <c r="CB123" s="238"/>
      <c r="CC123" s="238"/>
      <c r="CD123" s="238"/>
      <c r="CE123" s="240">
        <v>1398</v>
      </c>
      <c r="CF123" s="238"/>
      <c r="CG123" s="239">
        <v>580</v>
      </c>
      <c r="CH123" s="238"/>
      <c r="CI123" s="240">
        <v>1441</v>
      </c>
      <c r="CJ123" s="238"/>
      <c r="CK123" s="239">
        <v>927</v>
      </c>
      <c r="CL123" s="238"/>
      <c r="CM123" s="240">
        <v>3019</v>
      </c>
      <c r="CN123" s="238"/>
      <c r="CO123" s="240">
        <v>3570</v>
      </c>
      <c r="CP123" s="238"/>
      <c r="CQ123" s="240">
        <v>7843</v>
      </c>
      <c r="CR123" s="238"/>
      <c r="CS123" s="240">
        <v>1531</v>
      </c>
      <c r="CT123" s="238"/>
      <c r="CU123" s="239">
        <v>210</v>
      </c>
      <c r="CV123" s="238"/>
      <c r="CW123" s="239">
        <v>607</v>
      </c>
      <c r="CX123" s="238"/>
      <c r="CY123" s="239">
        <v>270</v>
      </c>
      <c r="CZ123" s="238"/>
      <c r="DA123" s="240">
        <v>2886</v>
      </c>
      <c r="DB123" s="238"/>
      <c r="DC123" s="240">
        <v>4300</v>
      </c>
      <c r="DD123" s="238"/>
      <c r="DE123" s="239">
        <v>754</v>
      </c>
      <c r="DF123" s="238"/>
      <c r="DG123" s="240">
        <v>1274</v>
      </c>
      <c r="DH123" s="238"/>
      <c r="DI123" s="240">
        <v>2429</v>
      </c>
      <c r="DJ123" s="238"/>
      <c r="DK123" s="239">
        <v>771</v>
      </c>
      <c r="DL123" s="238"/>
      <c r="DM123" s="240">
        <v>1741</v>
      </c>
      <c r="DN123" s="238"/>
      <c r="DO123" s="240">
        <v>4604</v>
      </c>
      <c r="DP123" s="238"/>
      <c r="DQ123" s="240">
        <v>1992</v>
      </c>
      <c r="DR123" s="238"/>
      <c r="DS123" s="240">
        <v>1111</v>
      </c>
      <c r="DT123" s="238"/>
      <c r="DU123" s="240">
        <v>2255</v>
      </c>
      <c r="DV123" s="238"/>
      <c r="DW123" s="240">
        <v>1908</v>
      </c>
      <c r="DX123" s="238"/>
      <c r="DY123" s="240">
        <v>1765</v>
      </c>
      <c r="DZ123" s="238"/>
      <c r="EA123" s="239">
        <v>567</v>
      </c>
      <c r="EB123" s="238"/>
      <c r="EC123" s="239">
        <v>677</v>
      </c>
      <c r="ED123" s="238"/>
      <c r="EE123" s="240">
        <v>2342</v>
      </c>
      <c r="EF123" s="238"/>
      <c r="EG123" s="240">
        <v>4290</v>
      </c>
      <c r="EH123" s="238"/>
      <c r="EI123" s="240">
        <v>1298</v>
      </c>
      <c r="EJ123" s="238"/>
      <c r="EK123" s="239">
        <v>621</v>
      </c>
      <c r="EL123" s="238"/>
      <c r="EM123" s="240">
        <v>1808</v>
      </c>
      <c r="EN123" s="238"/>
      <c r="EO123" s="240">
        <v>2389</v>
      </c>
      <c r="EP123" s="238"/>
      <c r="EQ123" s="240">
        <v>1171</v>
      </c>
      <c r="ER123" s="238"/>
      <c r="ES123" s="239">
        <v>914</v>
      </c>
      <c r="ET123" s="238"/>
      <c r="EU123" s="239">
        <v>217</v>
      </c>
      <c r="EV123" s="238"/>
      <c r="EW123" s="240">
        <v>1261</v>
      </c>
      <c r="EX123" s="238"/>
      <c r="EY123" s="239">
        <v>941</v>
      </c>
      <c r="EZ123" s="238"/>
      <c r="FA123" s="240">
        <v>1354</v>
      </c>
      <c r="FB123" s="238"/>
      <c r="FC123" s="238"/>
      <c r="FD123" s="238"/>
      <c r="FE123" s="238"/>
      <c r="FF123" s="238"/>
      <c r="FG123" s="238"/>
      <c r="FH123" s="238"/>
      <c r="FI123" s="238"/>
      <c r="FJ123" s="238"/>
      <c r="FK123" s="239">
        <v>10</v>
      </c>
      <c r="FL123" s="238"/>
      <c r="FM123" s="238">
        <v>12</v>
      </c>
      <c r="FN123" s="238"/>
      <c r="FO123" s="238"/>
      <c r="FP123" s="238"/>
      <c r="FQ123" s="238"/>
      <c r="FR123" s="238"/>
      <c r="FS123" s="238"/>
      <c r="FT123" s="238"/>
      <c r="FU123" s="238"/>
      <c r="FV123" s="238"/>
      <c r="FW123" s="238"/>
      <c r="FX123" s="238"/>
      <c r="FY123" s="238"/>
      <c r="FZ123" s="238"/>
      <c r="GA123" s="238"/>
      <c r="GB123" s="238"/>
      <c r="GC123" s="238"/>
      <c r="GD123" s="238"/>
      <c r="GE123" s="238"/>
      <c r="GF123" s="238"/>
      <c r="GG123" s="238"/>
      <c r="GH123" s="238"/>
      <c r="GI123" s="238"/>
      <c r="GJ123" s="238"/>
      <c r="GK123" s="238"/>
      <c r="GL123" s="238"/>
      <c r="GM123" s="238"/>
      <c r="GN123" s="238"/>
      <c r="GO123" s="238"/>
      <c r="GP123" s="238"/>
      <c r="GQ123" s="238"/>
      <c r="GR123" s="238"/>
      <c r="GS123" s="238"/>
    </row>
    <row r="124" spans="1:201" ht="11.1" customHeight="1" x14ac:dyDescent="0.2">
      <c r="A124" s="237" t="s">
        <v>413</v>
      </c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40">
        <v>6200</v>
      </c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8"/>
      <c r="AG124" s="238"/>
      <c r="AH124" s="238"/>
      <c r="AI124" s="238"/>
      <c r="AJ124" s="238"/>
      <c r="AK124" s="238"/>
      <c r="AL124" s="238"/>
      <c r="AM124" s="238"/>
      <c r="AN124" s="238"/>
      <c r="AO124" s="238"/>
      <c r="AP124" s="238"/>
      <c r="AQ124" s="238"/>
      <c r="AR124" s="238"/>
      <c r="AS124" s="238"/>
      <c r="AT124" s="238"/>
      <c r="AU124" s="238"/>
      <c r="AV124" s="238"/>
      <c r="AW124" s="238"/>
      <c r="AX124" s="238"/>
      <c r="AY124" s="238"/>
      <c r="AZ124" s="238"/>
      <c r="BA124" s="238"/>
      <c r="BB124" s="238"/>
      <c r="BC124" s="238"/>
      <c r="BD124" s="238"/>
      <c r="BE124" s="238"/>
      <c r="BF124" s="238"/>
      <c r="BG124" s="238"/>
      <c r="BH124" s="238"/>
      <c r="BI124" s="238"/>
      <c r="BJ124" s="238"/>
      <c r="BK124" s="238"/>
      <c r="BL124" s="238"/>
      <c r="BM124" s="238"/>
      <c r="BN124" s="238"/>
      <c r="BO124" s="238"/>
      <c r="BP124" s="238"/>
      <c r="BQ124" s="238"/>
      <c r="BR124" s="238"/>
      <c r="BS124" s="238"/>
      <c r="BT124" s="238"/>
      <c r="BU124" s="238"/>
      <c r="BV124" s="238"/>
      <c r="BW124" s="238"/>
      <c r="BX124" s="238"/>
      <c r="BY124" s="238"/>
      <c r="BZ124" s="238"/>
      <c r="CA124" s="238"/>
      <c r="CB124" s="238"/>
      <c r="CC124" s="238"/>
      <c r="CD124" s="238"/>
      <c r="CE124" s="238"/>
      <c r="CF124" s="238"/>
      <c r="CG124" s="238"/>
      <c r="CH124" s="238"/>
      <c r="CI124" s="238"/>
      <c r="CJ124" s="238"/>
      <c r="CK124" s="238"/>
      <c r="CL124" s="238"/>
      <c r="CM124" s="238"/>
      <c r="CN124" s="238"/>
      <c r="CO124" s="238"/>
      <c r="CP124" s="238"/>
      <c r="CQ124" s="238"/>
      <c r="CR124" s="238"/>
      <c r="CS124" s="238"/>
      <c r="CT124" s="238"/>
      <c r="CU124" s="238"/>
      <c r="CV124" s="238"/>
      <c r="CW124" s="238"/>
      <c r="CX124" s="238"/>
      <c r="CY124" s="238"/>
      <c r="CZ124" s="238"/>
      <c r="DA124" s="238"/>
      <c r="DB124" s="238"/>
      <c r="DC124" s="238"/>
      <c r="DD124" s="238"/>
      <c r="DE124" s="238"/>
      <c r="DF124" s="238"/>
      <c r="DG124" s="238"/>
      <c r="DH124" s="238"/>
      <c r="DI124" s="238"/>
      <c r="DJ124" s="238"/>
      <c r="DK124" s="238"/>
      <c r="DL124" s="238"/>
      <c r="DM124" s="238"/>
      <c r="DN124" s="238"/>
      <c r="DO124" s="238"/>
      <c r="DP124" s="238"/>
      <c r="DQ124" s="238"/>
      <c r="DR124" s="238"/>
      <c r="DS124" s="238"/>
      <c r="DT124" s="238"/>
      <c r="DU124" s="238"/>
      <c r="DV124" s="238"/>
      <c r="DW124" s="238"/>
      <c r="DX124" s="238"/>
      <c r="DY124" s="238"/>
      <c r="DZ124" s="238"/>
      <c r="EA124" s="238"/>
      <c r="EB124" s="238"/>
      <c r="EC124" s="238"/>
      <c r="ED124" s="238"/>
      <c r="EE124" s="238"/>
      <c r="EF124" s="238"/>
      <c r="EG124" s="238"/>
      <c r="EH124" s="238"/>
      <c r="EI124" s="238"/>
      <c r="EJ124" s="238"/>
      <c r="EK124" s="238"/>
      <c r="EL124" s="238"/>
      <c r="EM124" s="238"/>
      <c r="EN124" s="238"/>
      <c r="EO124" s="238"/>
      <c r="EP124" s="238"/>
      <c r="EQ124" s="238"/>
      <c r="ER124" s="238"/>
      <c r="ES124" s="238"/>
      <c r="ET124" s="238"/>
      <c r="EU124" s="238"/>
      <c r="EV124" s="238"/>
      <c r="EW124" s="238"/>
      <c r="EX124" s="238"/>
      <c r="EY124" s="238"/>
      <c r="EZ124" s="238"/>
      <c r="FA124" s="238"/>
      <c r="FB124" s="238"/>
      <c r="FC124" s="238"/>
      <c r="FD124" s="238"/>
      <c r="FE124" s="238"/>
      <c r="FF124" s="238"/>
      <c r="FG124" s="238"/>
      <c r="FH124" s="238"/>
      <c r="FI124" s="238"/>
      <c r="FJ124" s="238"/>
      <c r="FK124" s="238"/>
      <c r="FL124" s="238"/>
      <c r="FM124" s="238"/>
      <c r="FN124" s="238"/>
      <c r="FO124" s="238"/>
      <c r="FP124" s="238"/>
      <c r="FQ124" s="238"/>
      <c r="FR124" s="238"/>
      <c r="FS124" s="238"/>
      <c r="FT124" s="238"/>
      <c r="FU124" s="238"/>
      <c r="FV124" s="238"/>
      <c r="FW124" s="238"/>
      <c r="FX124" s="238"/>
      <c r="FY124" s="238"/>
      <c r="FZ124" s="238"/>
      <c r="GA124" s="238"/>
      <c r="GB124" s="238"/>
      <c r="GC124" s="238"/>
      <c r="GD124" s="238"/>
      <c r="GE124" s="238"/>
      <c r="GF124" s="238"/>
      <c r="GG124" s="238"/>
      <c r="GH124" s="238"/>
      <c r="GI124" s="238"/>
      <c r="GJ124" s="238"/>
      <c r="GK124" s="238"/>
      <c r="GL124" s="238"/>
      <c r="GM124" s="238"/>
      <c r="GN124" s="238"/>
      <c r="GO124" s="238"/>
      <c r="GP124" s="238"/>
      <c r="GQ124" s="238"/>
      <c r="GR124" s="238"/>
      <c r="GS124" s="238"/>
    </row>
    <row r="125" spans="1:201" ht="11.1" customHeight="1" x14ac:dyDescent="0.2">
      <c r="A125" s="237" t="s">
        <v>414</v>
      </c>
      <c r="B125" s="238"/>
      <c r="C125" s="239">
        <v>360</v>
      </c>
      <c r="D125" s="238"/>
      <c r="E125" s="239">
        <v>847</v>
      </c>
      <c r="F125" s="238"/>
      <c r="G125" s="238"/>
      <c r="H125" s="238"/>
      <c r="I125" s="238"/>
      <c r="J125" s="238"/>
      <c r="K125" s="240">
        <v>78317</v>
      </c>
      <c r="L125" s="238"/>
      <c r="M125" s="238"/>
      <c r="N125" s="238"/>
      <c r="O125" s="238"/>
      <c r="P125" s="238"/>
      <c r="Q125" s="238"/>
      <c r="R125" s="238"/>
      <c r="S125" s="238"/>
      <c r="T125" s="238"/>
      <c r="U125" s="240">
        <v>5988</v>
      </c>
      <c r="V125" s="238"/>
      <c r="W125" s="238"/>
      <c r="X125" s="238"/>
      <c r="Y125" s="240">
        <v>11046</v>
      </c>
      <c r="Z125" s="238"/>
      <c r="AA125" s="240">
        <v>1241</v>
      </c>
      <c r="AB125" s="238"/>
      <c r="AC125" s="240">
        <v>9558</v>
      </c>
      <c r="AD125" s="238"/>
      <c r="AE125" s="238"/>
      <c r="AF125" s="238"/>
      <c r="AG125" s="240">
        <v>59878</v>
      </c>
      <c r="AH125" s="238"/>
      <c r="AI125" s="240">
        <v>20744</v>
      </c>
      <c r="AJ125" s="238"/>
      <c r="AK125" s="238"/>
      <c r="AL125" s="238"/>
      <c r="AM125" s="240">
        <v>28244</v>
      </c>
      <c r="AN125" s="238"/>
      <c r="AO125" s="239">
        <v>420</v>
      </c>
      <c r="AP125" s="238"/>
      <c r="AQ125" s="240">
        <v>1595</v>
      </c>
      <c r="AR125" s="238"/>
      <c r="AS125" s="240">
        <v>1915</v>
      </c>
      <c r="AT125" s="238"/>
      <c r="AU125" s="240">
        <v>62611</v>
      </c>
      <c r="AV125" s="238"/>
      <c r="AW125" s="240">
        <v>144177</v>
      </c>
      <c r="AX125" s="238"/>
      <c r="AY125" s="239">
        <v>794</v>
      </c>
      <c r="AZ125" s="238"/>
      <c r="BA125" s="240">
        <v>9448</v>
      </c>
      <c r="BB125" s="238"/>
      <c r="BC125" s="240">
        <v>2005</v>
      </c>
      <c r="BD125" s="238"/>
      <c r="BE125" s="238"/>
      <c r="BF125" s="238"/>
      <c r="BG125" s="240">
        <v>15607</v>
      </c>
      <c r="BH125" s="238"/>
      <c r="BI125" s="240">
        <v>80586</v>
      </c>
      <c r="BJ125" s="238"/>
      <c r="BK125" s="238"/>
      <c r="BL125" s="238"/>
      <c r="BM125" s="238"/>
      <c r="BN125" s="238"/>
      <c r="BO125" s="240">
        <v>68609</v>
      </c>
      <c r="BP125" s="238"/>
      <c r="BQ125" s="240">
        <v>20881</v>
      </c>
      <c r="BR125" s="238"/>
      <c r="BS125" s="239">
        <v>784</v>
      </c>
      <c r="BT125" s="238"/>
      <c r="BU125" s="240">
        <v>8324</v>
      </c>
      <c r="BV125" s="238"/>
      <c r="BW125" s="240">
        <v>42033</v>
      </c>
      <c r="BX125" s="238"/>
      <c r="BY125" s="238"/>
      <c r="BZ125" s="238"/>
      <c r="CA125" s="238"/>
      <c r="CB125" s="238"/>
      <c r="CC125" s="238"/>
      <c r="CD125" s="238"/>
      <c r="CE125" s="240">
        <v>15160</v>
      </c>
      <c r="CF125" s="238"/>
      <c r="CG125" s="240">
        <v>5208</v>
      </c>
      <c r="CH125" s="238"/>
      <c r="CI125" s="240">
        <v>9215</v>
      </c>
      <c r="CJ125" s="238"/>
      <c r="CK125" s="240">
        <v>7993</v>
      </c>
      <c r="CL125" s="238"/>
      <c r="CM125" s="239">
        <v>3</v>
      </c>
      <c r="CN125" s="238"/>
      <c r="CO125" s="240">
        <v>12301</v>
      </c>
      <c r="CP125" s="238"/>
      <c r="CQ125" s="240">
        <v>16177</v>
      </c>
      <c r="CR125" s="238"/>
      <c r="CS125" s="240">
        <v>3787</v>
      </c>
      <c r="CT125" s="238"/>
      <c r="CU125" s="240">
        <v>5048</v>
      </c>
      <c r="CV125" s="238"/>
      <c r="CW125" s="240">
        <v>3586</v>
      </c>
      <c r="CX125" s="238"/>
      <c r="CY125" s="240">
        <v>6425</v>
      </c>
      <c r="CZ125" s="238"/>
      <c r="DA125" s="240">
        <v>4841</v>
      </c>
      <c r="DB125" s="238"/>
      <c r="DC125" s="240">
        <v>16074</v>
      </c>
      <c r="DD125" s="238"/>
      <c r="DE125" s="240">
        <v>3336</v>
      </c>
      <c r="DF125" s="238"/>
      <c r="DG125" s="240">
        <v>2329</v>
      </c>
      <c r="DH125" s="238"/>
      <c r="DI125" s="240">
        <v>8751</v>
      </c>
      <c r="DJ125" s="238"/>
      <c r="DK125" s="240">
        <v>8881</v>
      </c>
      <c r="DL125" s="238"/>
      <c r="DM125" s="240">
        <v>14236</v>
      </c>
      <c r="DN125" s="238"/>
      <c r="DO125" s="240">
        <v>39337</v>
      </c>
      <c r="DP125" s="238"/>
      <c r="DQ125" s="240">
        <v>26099</v>
      </c>
      <c r="DR125" s="238"/>
      <c r="DS125" s="240">
        <v>8531</v>
      </c>
      <c r="DT125" s="238"/>
      <c r="DU125" s="240">
        <v>4804</v>
      </c>
      <c r="DV125" s="238"/>
      <c r="DW125" s="240">
        <v>11857</v>
      </c>
      <c r="DX125" s="238"/>
      <c r="DY125" s="240">
        <v>14646</v>
      </c>
      <c r="DZ125" s="238"/>
      <c r="EA125" s="239">
        <v>887</v>
      </c>
      <c r="EB125" s="238"/>
      <c r="EC125" s="240">
        <v>6302</v>
      </c>
      <c r="ED125" s="238"/>
      <c r="EE125" s="240">
        <v>16631</v>
      </c>
      <c r="EF125" s="238"/>
      <c r="EG125" s="240">
        <v>33155</v>
      </c>
      <c r="EH125" s="238"/>
      <c r="EI125" s="240">
        <v>7650</v>
      </c>
      <c r="EJ125" s="238"/>
      <c r="EK125" s="240">
        <v>8534</v>
      </c>
      <c r="EL125" s="238"/>
      <c r="EM125" s="240">
        <v>9782</v>
      </c>
      <c r="EN125" s="238"/>
      <c r="EO125" s="240">
        <v>6879</v>
      </c>
      <c r="EP125" s="238"/>
      <c r="EQ125" s="240">
        <v>4637</v>
      </c>
      <c r="ER125" s="238"/>
      <c r="ES125" s="240">
        <v>2132</v>
      </c>
      <c r="ET125" s="238"/>
      <c r="EU125" s="240">
        <v>7413</v>
      </c>
      <c r="EV125" s="238"/>
      <c r="EW125" s="240">
        <v>14779</v>
      </c>
      <c r="EX125" s="238"/>
      <c r="EY125" s="240">
        <v>4257</v>
      </c>
      <c r="EZ125" s="238"/>
      <c r="FA125" s="240">
        <v>1545</v>
      </c>
      <c r="FB125" s="238"/>
      <c r="FC125" s="238"/>
      <c r="FD125" s="238"/>
      <c r="FE125" s="238"/>
      <c r="FF125" s="238"/>
      <c r="FG125" s="238"/>
      <c r="FH125" s="238"/>
      <c r="FI125" s="238"/>
      <c r="FJ125" s="238"/>
      <c r="FK125" s="240">
        <v>2896</v>
      </c>
      <c r="FL125" s="238"/>
      <c r="FM125" s="238"/>
      <c r="FN125" s="238"/>
      <c r="FO125" s="240">
        <v>2682</v>
      </c>
      <c r="FP125" s="238"/>
      <c r="FQ125" s="240">
        <v>14426</v>
      </c>
      <c r="FR125" s="238"/>
      <c r="FS125" s="239">
        <v>644</v>
      </c>
      <c r="FT125" s="238"/>
      <c r="FU125" s="240">
        <v>2525</v>
      </c>
      <c r="FV125" s="238"/>
      <c r="FW125" s="240">
        <v>5438</v>
      </c>
      <c r="FX125" s="238"/>
      <c r="FY125" s="240">
        <v>9880</v>
      </c>
      <c r="FZ125" s="238"/>
      <c r="GA125" s="238"/>
      <c r="GB125" s="238"/>
      <c r="GC125" s="238"/>
      <c r="GD125" s="238"/>
      <c r="GE125" s="238"/>
      <c r="GF125" s="238"/>
      <c r="GG125" s="238"/>
      <c r="GH125" s="238"/>
      <c r="GI125" s="240">
        <v>4107</v>
      </c>
      <c r="GJ125" s="238"/>
      <c r="GK125" s="240">
        <v>1548</v>
      </c>
      <c r="GL125" s="238"/>
      <c r="GM125" s="240">
        <v>4247</v>
      </c>
      <c r="GN125" s="238"/>
      <c r="GO125" s="240">
        <v>5104</v>
      </c>
      <c r="GP125" s="238"/>
      <c r="GQ125" s="240">
        <v>5912</v>
      </c>
      <c r="GR125" s="238"/>
      <c r="GS125" s="240">
        <v>5822</v>
      </c>
    </row>
    <row r="126" spans="1:201" ht="11.1" customHeight="1" x14ac:dyDescent="0.2">
      <c r="A126" s="237" t="s">
        <v>415</v>
      </c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40">
        <v>4984</v>
      </c>
      <c r="AD126" s="238"/>
      <c r="AE126" s="238"/>
      <c r="AF126" s="238"/>
      <c r="AG126" s="238"/>
      <c r="AH126" s="238"/>
      <c r="AI126" s="238"/>
      <c r="AJ126" s="238"/>
      <c r="AK126" s="238"/>
      <c r="AL126" s="238"/>
      <c r="AM126" s="240">
        <v>27383</v>
      </c>
      <c r="AN126" s="238"/>
      <c r="AO126" s="238"/>
      <c r="AP126" s="238"/>
      <c r="AQ126" s="238"/>
      <c r="AR126" s="238"/>
      <c r="AS126" s="238"/>
      <c r="AT126" s="238"/>
      <c r="AU126" s="238"/>
      <c r="AV126" s="238"/>
      <c r="AW126" s="238"/>
      <c r="AX126" s="238"/>
      <c r="AY126" s="238"/>
      <c r="AZ126" s="238"/>
      <c r="BA126" s="238"/>
      <c r="BB126" s="238"/>
      <c r="BC126" s="238"/>
      <c r="BD126" s="238"/>
      <c r="BE126" s="238"/>
      <c r="BF126" s="238"/>
      <c r="BG126" s="238"/>
      <c r="BH126" s="238"/>
      <c r="BI126" s="238"/>
      <c r="BJ126" s="238"/>
      <c r="BK126" s="238"/>
      <c r="BL126" s="238"/>
      <c r="BM126" s="238"/>
      <c r="BN126" s="238"/>
      <c r="BO126" s="238"/>
      <c r="BP126" s="238"/>
      <c r="BQ126" s="238"/>
      <c r="BR126" s="238"/>
      <c r="BS126" s="238"/>
      <c r="BT126" s="238"/>
      <c r="BU126" s="238"/>
      <c r="BV126" s="238"/>
      <c r="BW126" s="238"/>
      <c r="BX126" s="238"/>
      <c r="BY126" s="238"/>
      <c r="BZ126" s="238"/>
      <c r="CA126" s="238"/>
      <c r="CB126" s="238"/>
      <c r="CC126" s="238"/>
      <c r="CD126" s="238"/>
      <c r="CE126" s="238"/>
      <c r="CF126" s="238"/>
      <c r="CG126" s="238"/>
      <c r="CH126" s="238"/>
      <c r="CI126" s="238"/>
      <c r="CJ126" s="238"/>
      <c r="CK126" s="238"/>
      <c r="CL126" s="238"/>
      <c r="CM126" s="238"/>
      <c r="CN126" s="238"/>
      <c r="CO126" s="238"/>
      <c r="CP126" s="238"/>
      <c r="CQ126" s="238"/>
      <c r="CR126" s="238"/>
      <c r="CS126" s="238"/>
      <c r="CT126" s="238"/>
      <c r="CU126" s="238"/>
      <c r="CV126" s="238"/>
      <c r="CW126" s="238"/>
      <c r="CX126" s="238"/>
      <c r="CY126" s="238"/>
      <c r="CZ126" s="238"/>
      <c r="DA126" s="238"/>
      <c r="DB126" s="238"/>
      <c r="DC126" s="238"/>
      <c r="DD126" s="238"/>
      <c r="DE126" s="238"/>
      <c r="DF126" s="238"/>
      <c r="DG126" s="238"/>
      <c r="DH126" s="238"/>
      <c r="DI126" s="238"/>
      <c r="DJ126" s="238"/>
      <c r="DK126" s="238"/>
      <c r="DL126" s="238"/>
      <c r="DM126" s="238"/>
      <c r="DN126" s="238"/>
      <c r="DO126" s="238"/>
      <c r="DP126" s="238"/>
      <c r="DQ126" s="238"/>
      <c r="DR126" s="238"/>
      <c r="DS126" s="238"/>
      <c r="DT126" s="238"/>
      <c r="DU126" s="238"/>
      <c r="DV126" s="238"/>
      <c r="DW126" s="238"/>
      <c r="DX126" s="238"/>
      <c r="DY126" s="238"/>
      <c r="DZ126" s="238"/>
      <c r="EA126" s="238"/>
      <c r="EB126" s="238"/>
      <c r="EC126" s="238"/>
      <c r="ED126" s="238"/>
      <c r="EE126" s="238"/>
      <c r="EF126" s="238"/>
      <c r="EG126" s="238"/>
      <c r="EH126" s="238"/>
      <c r="EI126" s="238"/>
      <c r="EJ126" s="238"/>
      <c r="EK126" s="238"/>
      <c r="EL126" s="238"/>
      <c r="EM126" s="238"/>
      <c r="EN126" s="238"/>
      <c r="EO126" s="238"/>
      <c r="EP126" s="238"/>
      <c r="EQ126" s="238"/>
      <c r="ER126" s="238"/>
      <c r="ES126" s="239">
        <v>257</v>
      </c>
      <c r="ET126" s="238"/>
      <c r="EU126" s="238"/>
      <c r="EV126" s="238"/>
      <c r="EW126" s="238"/>
      <c r="EX126" s="238"/>
      <c r="EY126" s="238"/>
      <c r="EZ126" s="238"/>
      <c r="FA126" s="238"/>
      <c r="FB126" s="238"/>
      <c r="FC126" s="238"/>
      <c r="FD126" s="238"/>
      <c r="FE126" s="238"/>
      <c r="FF126" s="238"/>
      <c r="FG126" s="238"/>
      <c r="FH126" s="238"/>
      <c r="FI126" s="238"/>
      <c r="FJ126" s="238"/>
      <c r="FK126" s="238"/>
      <c r="FL126" s="238"/>
      <c r="FM126" s="238"/>
      <c r="FN126" s="238"/>
      <c r="FO126" s="238"/>
      <c r="FP126" s="238"/>
      <c r="FQ126" s="238"/>
      <c r="FR126" s="238"/>
      <c r="FS126" s="238"/>
      <c r="FT126" s="238"/>
      <c r="FU126" s="238"/>
      <c r="FV126" s="238"/>
      <c r="FW126" s="238"/>
      <c r="FX126" s="238"/>
      <c r="FY126" s="238"/>
      <c r="FZ126" s="238"/>
      <c r="GA126" s="238"/>
      <c r="GB126" s="238"/>
      <c r="GC126" s="238"/>
      <c r="GD126" s="238"/>
      <c r="GE126" s="238"/>
      <c r="GF126" s="238"/>
      <c r="GG126" s="238"/>
      <c r="GH126" s="238"/>
      <c r="GI126" s="238"/>
      <c r="GJ126" s="238"/>
      <c r="GK126" s="238"/>
      <c r="GL126" s="238"/>
      <c r="GM126" s="238"/>
      <c r="GN126" s="238"/>
      <c r="GO126" s="238"/>
      <c r="GP126" s="238"/>
      <c r="GQ126" s="238"/>
      <c r="GR126" s="238"/>
      <c r="GS126" s="238"/>
    </row>
    <row r="127" spans="1:201" ht="11.1" customHeight="1" x14ac:dyDescent="0.2">
      <c r="A127" s="237" t="s">
        <v>423</v>
      </c>
      <c r="B127" s="238"/>
      <c r="C127" s="238"/>
      <c r="D127" s="238"/>
      <c r="E127" s="238"/>
      <c r="F127" s="238"/>
      <c r="G127" s="238"/>
      <c r="H127" s="240">
        <v>3000</v>
      </c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  <c r="X127" s="238"/>
      <c r="Y127" s="238"/>
      <c r="Z127" s="238"/>
      <c r="AA127" s="238"/>
      <c r="AB127" s="238"/>
      <c r="AC127" s="238"/>
      <c r="AD127" s="238"/>
      <c r="AE127" s="238"/>
      <c r="AF127" s="238"/>
      <c r="AG127" s="238"/>
      <c r="AH127" s="238"/>
      <c r="AI127" s="238"/>
      <c r="AJ127" s="238"/>
      <c r="AK127" s="238"/>
      <c r="AL127" s="238"/>
      <c r="AM127" s="238"/>
      <c r="AN127" s="238"/>
      <c r="AO127" s="238"/>
      <c r="AP127" s="238"/>
      <c r="AQ127" s="238"/>
      <c r="AR127" s="240">
        <v>1500</v>
      </c>
      <c r="AS127" s="238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9">
        <v>850</v>
      </c>
      <c r="BK127" s="238"/>
      <c r="BL127" s="238"/>
      <c r="BM127" s="238"/>
      <c r="BN127" s="238"/>
      <c r="BO127" s="238"/>
      <c r="BP127" s="238"/>
      <c r="BQ127" s="238"/>
      <c r="BR127" s="238"/>
      <c r="BS127" s="238"/>
      <c r="BT127" s="238"/>
      <c r="BU127" s="238"/>
      <c r="BV127" s="238"/>
      <c r="BW127" s="238"/>
      <c r="BX127" s="238"/>
      <c r="BY127" s="238"/>
      <c r="BZ127" s="238"/>
      <c r="CA127" s="238"/>
      <c r="CB127" s="238"/>
      <c r="CC127" s="238"/>
      <c r="CD127" s="238"/>
      <c r="CE127" s="238"/>
      <c r="CF127" s="238"/>
      <c r="CG127" s="238"/>
      <c r="CH127" s="238"/>
      <c r="CI127" s="238"/>
      <c r="CJ127" s="238"/>
      <c r="CK127" s="238"/>
      <c r="CL127" s="238"/>
      <c r="CM127" s="238"/>
      <c r="CN127" s="238"/>
      <c r="CO127" s="238"/>
      <c r="CP127" s="238"/>
      <c r="CQ127" s="238"/>
      <c r="CR127" s="238"/>
      <c r="CS127" s="238"/>
      <c r="CT127" s="238"/>
      <c r="CU127" s="238"/>
      <c r="CV127" s="238"/>
      <c r="CW127" s="238"/>
      <c r="CX127" s="238"/>
      <c r="CY127" s="238"/>
      <c r="CZ127" s="238"/>
      <c r="DA127" s="238"/>
      <c r="DB127" s="238"/>
      <c r="DC127" s="238"/>
      <c r="DD127" s="238"/>
      <c r="DE127" s="238"/>
      <c r="DF127" s="238"/>
      <c r="DG127" s="238"/>
      <c r="DH127" s="238"/>
      <c r="DI127" s="238"/>
      <c r="DJ127" s="238"/>
      <c r="DK127" s="238"/>
      <c r="DL127" s="238"/>
      <c r="DM127" s="238"/>
      <c r="DN127" s="238"/>
      <c r="DO127" s="238"/>
      <c r="DP127" s="238"/>
      <c r="DQ127" s="238"/>
      <c r="DR127" s="238"/>
      <c r="DS127" s="238"/>
      <c r="DT127" s="238"/>
      <c r="DU127" s="238"/>
      <c r="DV127" s="238"/>
      <c r="DW127" s="238"/>
      <c r="DX127" s="238"/>
      <c r="DY127" s="238"/>
      <c r="DZ127" s="238"/>
      <c r="EA127" s="238"/>
      <c r="EB127" s="238"/>
      <c r="EC127" s="238"/>
      <c r="ED127" s="238"/>
      <c r="EE127" s="238"/>
      <c r="EF127" s="238"/>
      <c r="EG127" s="238"/>
      <c r="EH127" s="238"/>
      <c r="EI127" s="238"/>
      <c r="EJ127" s="238"/>
      <c r="EK127" s="238"/>
      <c r="EL127" s="238"/>
      <c r="EM127" s="238"/>
      <c r="EN127" s="238"/>
      <c r="EO127" s="238"/>
      <c r="EP127" s="238"/>
      <c r="EQ127" s="238"/>
      <c r="ER127" s="238"/>
      <c r="ES127" s="238"/>
      <c r="ET127" s="238"/>
      <c r="EU127" s="238"/>
      <c r="EV127" s="238"/>
      <c r="EW127" s="238"/>
      <c r="EX127" s="238"/>
      <c r="EY127" s="238"/>
      <c r="EZ127" s="238"/>
      <c r="FA127" s="238"/>
      <c r="FB127" s="238"/>
      <c r="FC127" s="238"/>
      <c r="FD127" s="238"/>
      <c r="FE127" s="238"/>
      <c r="FF127" s="238"/>
      <c r="FG127" s="238"/>
      <c r="FH127" s="238"/>
      <c r="FI127" s="238"/>
      <c r="FJ127" s="238"/>
      <c r="FK127" s="238"/>
      <c r="FL127" s="238"/>
      <c r="FM127" s="238"/>
      <c r="FN127" s="238"/>
      <c r="FO127" s="238"/>
      <c r="FP127" s="238"/>
      <c r="FQ127" s="238"/>
      <c r="FR127" s="238"/>
      <c r="FS127" s="238"/>
      <c r="FT127" s="238"/>
      <c r="FU127" s="238"/>
      <c r="FV127" s="238"/>
      <c r="FW127" s="238"/>
      <c r="FX127" s="238"/>
      <c r="FY127" s="238"/>
      <c r="FZ127" s="238"/>
      <c r="GA127" s="238"/>
      <c r="GB127" s="238"/>
      <c r="GC127" s="238"/>
      <c r="GD127" s="238"/>
      <c r="GE127" s="238"/>
      <c r="GF127" s="238"/>
      <c r="GG127" s="238"/>
      <c r="GH127" s="238"/>
      <c r="GI127" s="238"/>
      <c r="GJ127" s="238"/>
      <c r="GK127" s="238"/>
      <c r="GL127" s="238"/>
      <c r="GM127" s="238"/>
      <c r="GN127" s="238"/>
      <c r="GO127" s="238"/>
      <c r="GP127" s="238"/>
      <c r="GQ127" s="238"/>
      <c r="GR127" s="238"/>
      <c r="GS127" s="238"/>
    </row>
    <row r="128" spans="1:201" ht="11.1" customHeight="1" x14ac:dyDescent="0.2">
      <c r="A128" s="237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8"/>
      <c r="AG128" s="238"/>
      <c r="AH128" s="238"/>
      <c r="AI128" s="238"/>
      <c r="AJ128" s="238"/>
      <c r="AK128" s="238"/>
      <c r="AL128" s="238"/>
      <c r="AM128" s="238"/>
      <c r="AN128" s="238"/>
      <c r="AO128" s="238"/>
      <c r="AP128" s="238"/>
      <c r="AQ128" s="238"/>
      <c r="AR128" s="238"/>
      <c r="AS128" s="238"/>
      <c r="AT128" s="238"/>
      <c r="AU128" s="238"/>
      <c r="AV128" s="238"/>
      <c r="AW128" s="238"/>
      <c r="AX128" s="238"/>
      <c r="AY128" s="238"/>
      <c r="AZ128" s="238"/>
      <c r="BA128" s="238"/>
      <c r="BB128" s="238"/>
      <c r="BC128" s="238"/>
      <c r="BD128" s="238"/>
      <c r="BE128" s="238"/>
      <c r="BF128" s="238"/>
      <c r="BG128" s="238"/>
      <c r="BH128" s="238"/>
      <c r="BI128" s="238"/>
      <c r="BJ128" s="238"/>
      <c r="BK128" s="238"/>
      <c r="BL128" s="238"/>
      <c r="BM128" s="238"/>
      <c r="BN128" s="238"/>
      <c r="BO128" s="238"/>
      <c r="BP128" s="238"/>
      <c r="BQ128" s="238"/>
      <c r="BR128" s="238"/>
      <c r="BS128" s="238"/>
      <c r="BT128" s="238"/>
      <c r="BU128" s="238"/>
      <c r="BV128" s="238"/>
      <c r="BW128" s="238"/>
      <c r="BX128" s="238"/>
      <c r="BY128" s="238"/>
      <c r="BZ128" s="238"/>
      <c r="CA128" s="238"/>
      <c r="CB128" s="238"/>
      <c r="CC128" s="238"/>
      <c r="CD128" s="238"/>
      <c r="CE128" s="238"/>
      <c r="CF128" s="238"/>
      <c r="CG128" s="238"/>
      <c r="CH128" s="238"/>
      <c r="CI128" s="238"/>
      <c r="CJ128" s="238"/>
      <c r="CK128" s="238"/>
      <c r="CL128" s="238"/>
      <c r="CM128" s="238"/>
      <c r="CN128" s="238"/>
      <c r="CO128" s="238"/>
      <c r="CP128" s="238"/>
      <c r="CQ128" s="238"/>
      <c r="CR128" s="238"/>
      <c r="CS128" s="238"/>
      <c r="CT128" s="238"/>
      <c r="CU128" s="238"/>
      <c r="CV128" s="238"/>
      <c r="CW128" s="238"/>
      <c r="CX128" s="238"/>
      <c r="CY128" s="238"/>
      <c r="CZ128" s="238"/>
      <c r="DA128" s="238"/>
      <c r="DB128" s="238"/>
      <c r="DC128" s="238"/>
      <c r="DD128" s="238"/>
      <c r="DE128" s="238"/>
      <c r="DF128" s="238"/>
      <c r="DG128" s="238"/>
      <c r="DH128" s="238"/>
      <c r="DI128" s="238"/>
      <c r="DJ128" s="238"/>
      <c r="DK128" s="238"/>
      <c r="DL128" s="238"/>
      <c r="DM128" s="238"/>
      <c r="DN128" s="238"/>
      <c r="DO128" s="238"/>
      <c r="DP128" s="238"/>
      <c r="DQ128" s="238"/>
      <c r="DR128" s="238"/>
      <c r="DS128" s="238"/>
      <c r="DT128" s="238"/>
      <c r="DU128" s="238"/>
      <c r="DV128" s="238"/>
      <c r="DW128" s="238"/>
      <c r="DX128" s="238"/>
      <c r="DY128" s="238"/>
      <c r="DZ128" s="238"/>
      <c r="EA128" s="238"/>
      <c r="EB128" s="238"/>
      <c r="EC128" s="238"/>
      <c r="ED128" s="238"/>
      <c r="EE128" s="238"/>
      <c r="EF128" s="238"/>
      <c r="EG128" s="238"/>
      <c r="EH128" s="238"/>
      <c r="EI128" s="238"/>
      <c r="EJ128" s="238"/>
      <c r="EK128" s="238"/>
      <c r="EL128" s="238"/>
      <c r="EM128" s="238"/>
      <c r="EN128" s="238"/>
      <c r="EO128" s="238"/>
      <c r="EP128" s="238"/>
      <c r="EQ128" s="238"/>
      <c r="ER128" s="238"/>
      <c r="ES128" s="238"/>
      <c r="ET128" s="238"/>
      <c r="EU128" s="238"/>
      <c r="EV128" s="238"/>
      <c r="EW128" s="238"/>
      <c r="EX128" s="238"/>
      <c r="EY128" s="238"/>
      <c r="EZ128" s="238"/>
      <c r="FA128" s="238"/>
      <c r="FB128" s="238"/>
      <c r="FC128" s="238"/>
      <c r="FD128" s="238"/>
      <c r="FE128" s="238"/>
      <c r="FF128" s="238"/>
      <c r="FG128" s="238"/>
      <c r="FH128" s="238"/>
      <c r="FI128" s="238"/>
      <c r="FJ128" s="238"/>
      <c r="FK128" s="238"/>
      <c r="FL128" s="238"/>
      <c r="FM128" s="238"/>
      <c r="FN128" s="238"/>
      <c r="FO128" s="238"/>
      <c r="FP128" s="238"/>
      <c r="FQ128" s="238"/>
      <c r="FR128" s="238"/>
      <c r="FS128" s="238"/>
      <c r="FT128" s="238"/>
      <c r="FU128" s="238"/>
      <c r="FV128" s="238"/>
      <c r="FW128" s="238"/>
      <c r="FX128" s="238"/>
      <c r="FY128" s="238"/>
      <c r="FZ128" s="238"/>
      <c r="GA128" s="238"/>
      <c r="GB128" s="238"/>
      <c r="GC128" s="238"/>
      <c r="GD128" s="238"/>
      <c r="GE128" s="238"/>
      <c r="GF128" s="238"/>
      <c r="GG128" s="238"/>
      <c r="GH128" s="238"/>
      <c r="GI128" s="238"/>
      <c r="GJ128" s="238"/>
      <c r="GK128" s="238"/>
      <c r="GL128" s="238"/>
      <c r="GM128" s="238"/>
      <c r="GN128" s="238"/>
      <c r="GO128" s="238"/>
      <c r="GP128" s="238"/>
      <c r="GQ128" s="238"/>
      <c r="GR128" s="238"/>
      <c r="GS128" s="238"/>
    </row>
    <row r="129" spans="1:201" s="236" customFormat="1" ht="11.1" customHeight="1" x14ac:dyDescent="0.2">
      <c r="A129" s="232" t="s">
        <v>424</v>
      </c>
      <c r="B129" s="234"/>
      <c r="C129" s="235">
        <v>400</v>
      </c>
      <c r="D129" s="234"/>
      <c r="E129" s="234"/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  <c r="AF129" s="234"/>
      <c r="AG129" s="234"/>
      <c r="AH129" s="234"/>
      <c r="AI129" s="234"/>
      <c r="AJ129" s="234"/>
      <c r="AK129" s="234"/>
      <c r="AL129" s="234"/>
      <c r="AM129" s="234"/>
      <c r="AN129" s="234"/>
      <c r="AO129" s="234"/>
      <c r="AP129" s="234"/>
      <c r="AQ129" s="234"/>
      <c r="AR129" s="234"/>
      <c r="AS129" s="234"/>
      <c r="AT129" s="234"/>
      <c r="AU129" s="234"/>
      <c r="AV129" s="234"/>
      <c r="AW129" s="234"/>
      <c r="AX129" s="234"/>
      <c r="AY129" s="234"/>
      <c r="AZ129" s="234"/>
      <c r="BA129" s="234"/>
      <c r="BB129" s="234"/>
      <c r="BC129" s="234"/>
      <c r="BD129" s="234"/>
      <c r="BE129" s="234"/>
      <c r="BF129" s="234"/>
      <c r="BG129" s="234"/>
      <c r="BH129" s="234"/>
      <c r="BI129" s="234"/>
      <c r="BJ129" s="234"/>
      <c r="BK129" s="234"/>
      <c r="BL129" s="234"/>
      <c r="BM129" s="234"/>
      <c r="BN129" s="234"/>
      <c r="BO129" s="234"/>
      <c r="BP129" s="234"/>
      <c r="BQ129" s="233">
        <v>8276</v>
      </c>
      <c r="BR129" s="234"/>
      <c r="BS129" s="233">
        <v>8384</v>
      </c>
      <c r="BT129" s="234"/>
      <c r="BU129" s="233">
        <v>12971</v>
      </c>
      <c r="BV129" s="234"/>
      <c r="BW129" s="234"/>
      <c r="BX129" s="234"/>
      <c r="BY129" s="233">
        <v>3309</v>
      </c>
      <c r="BZ129" s="234"/>
      <c r="CA129" s="234"/>
      <c r="CB129" s="234"/>
      <c r="CC129" s="233">
        <v>1307</v>
      </c>
      <c r="CD129" s="234"/>
      <c r="CE129" s="233">
        <v>9099</v>
      </c>
      <c r="CF129" s="234"/>
      <c r="CG129" s="233">
        <v>7527</v>
      </c>
      <c r="CH129" s="234"/>
      <c r="CI129" s="233">
        <v>7569</v>
      </c>
      <c r="CJ129" s="234"/>
      <c r="CK129" s="233">
        <v>4712</v>
      </c>
      <c r="CL129" s="234"/>
      <c r="CM129" s="233">
        <v>6184</v>
      </c>
      <c r="CN129" s="234"/>
      <c r="CO129" s="233">
        <v>4987</v>
      </c>
      <c r="CP129" s="234"/>
      <c r="CQ129" s="233">
        <v>14373</v>
      </c>
      <c r="CR129" s="234"/>
      <c r="CS129" s="233">
        <v>4501</v>
      </c>
      <c r="CT129" s="234"/>
      <c r="CU129" s="233">
        <v>5026</v>
      </c>
      <c r="CV129" s="234"/>
      <c r="CW129" s="233">
        <v>7763</v>
      </c>
      <c r="CX129" s="234"/>
      <c r="CY129" s="233">
        <v>5391</v>
      </c>
      <c r="CZ129" s="234"/>
      <c r="DA129" s="233">
        <v>6374</v>
      </c>
      <c r="DB129" s="234"/>
      <c r="DC129" s="234"/>
      <c r="DD129" s="234"/>
      <c r="DE129" s="233">
        <v>5233</v>
      </c>
      <c r="DF129" s="234"/>
      <c r="DG129" s="233">
        <v>3653</v>
      </c>
      <c r="DH129" s="234"/>
      <c r="DI129" s="233">
        <v>9411</v>
      </c>
      <c r="DJ129" s="234"/>
      <c r="DK129" s="233">
        <v>10319</v>
      </c>
      <c r="DL129" s="234"/>
      <c r="DM129" s="233">
        <v>6399</v>
      </c>
      <c r="DN129" s="234"/>
      <c r="DO129" s="233">
        <v>23656</v>
      </c>
      <c r="DP129" s="234"/>
      <c r="DQ129" s="233">
        <v>7821</v>
      </c>
      <c r="DR129" s="234"/>
      <c r="DS129" s="233">
        <v>7721</v>
      </c>
      <c r="DT129" s="234"/>
      <c r="DU129" s="233">
        <v>4140</v>
      </c>
      <c r="DV129" s="234"/>
      <c r="DW129" s="233">
        <v>7648</v>
      </c>
      <c r="DX129" s="234"/>
      <c r="DY129" s="233">
        <v>12363</v>
      </c>
      <c r="DZ129" s="234"/>
      <c r="EA129" s="233">
        <v>4036</v>
      </c>
      <c r="EB129" s="234"/>
      <c r="EC129" s="233">
        <v>4303</v>
      </c>
      <c r="ED129" s="234"/>
      <c r="EE129" s="233">
        <v>16143</v>
      </c>
      <c r="EF129" s="234"/>
      <c r="EG129" s="233">
        <v>13655</v>
      </c>
      <c r="EH129" s="234"/>
      <c r="EI129" s="233">
        <v>7239</v>
      </c>
      <c r="EJ129" s="234"/>
      <c r="EK129" s="233">
        <v>8743</v>
      </c>
      <c r="EL129" s="234"/>
      <c r="EM129" s="233">
        <v>6203</v>
      </c>
      <c r="EN129" s="234"/>
      <c r="EO129" s="233">
        <v>5399</v>
      </c>
      <c r="EP129" s="234"/>
      <c r="EQ129" s="233">
        <v>8989</v>
      </c>
      <c r="ER129" s="234"/>
      <c r="ES129" s="234"/>
      <c r="ET129" s="234"/>
      <c r="EU129" s="234"/>
      <c r="EV129" s="234"/>
      <c r="EW129" s="234"/>
      <c r="EX129" s="234"/>
      <c r="EY129" s="234"/>
      <c r="EZ129" s="234"/>
      <c r="FA129" s="234"/>
      <c r="FB129" s="234"/>
      <c r="FC129" s="234"/>
      <c r="FD129" s="234"/>
      <c r="FE129" s="234"/>
      <c r="FF129" s="234"/>
      <c r="FG129" s="234"/>
      <c r="FH129" s="234"/>
      <c r="FI129" s="234"/>
      <c r="FJ129" s="234"/>
      <c r="FK129" s="234"/>
      <c r="FL129" s="234"/>
      <c r="FM129" s="234"/>
      <c r="FN129" s="234"/>
      <c r="FO129" s="234"/>
      <c r="FP129" s="234"/>
      <c r="FQ129" s="234"/>
      <c r="FR129" s="234"/>
      <c r="FS129" s="234"/>
      <c r="FT129" s="234"/>
      <c r="FU129" s="234"/>
      <c r="FV129" s="234"/>
      <c r="FW129" s="234"/>
      <c r="FX129" s="234"/>
      <c r="FY129" s="234"/>
      <c r="FZ129" s="234"/>
      <c r="GA129" s="233">
        <v>187564</v>
      </c>
      <c r="GB129" s="234"/>
      <c r="GC129" s="233">
        <v>69862</v>
      </c>
      <c r="GD129" s="234"/>
      <c r="GE129" s="233">
        <v>12728</v>
      </c>
      <c r="GF129" s="234"/>
      <c r="GG129" s="234"/>
      <c r="GH129" s="234"/>
      <c r="GI129" s="234"/>
      <c r="GJ129" s="234"/>
      <c r="GK129" s="234"/>
      <c r="GL129" s="234"/>
      <c r="GM129" s="234"/>
      <c r="GN129" s="234"/>
      <c r="GO129" s="234"/>
      <c r="GP129" s="234"/>
      <c r="GQ129" s="234"/>
      <c r="GR129" s="234"/>
      <c r="GS129" s="234"/>
    </row>
    <row r="130" spans="1:201" ht="11.1" customHeight="1" x14ac:dyDescent="0.2">
      <c r="A130" s="237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8"/>
      <c r="AG130" s="238"/>
      <c r="AH130" s="238"/>
      <c r="AI130" s="238"/>
      <c r="AJ130" s="238"/>
      <c r="AK130" s="238"/>
      <c r="AL130" s="238"/>
      <c r="AM130" s="238"/>
      <c r="AN130" s="238"/>
      <c r="AO130" s="238"/>
      <c r="AP130" s="238"/>
      <c r="AQ130" s="238"/>
      <c r="AR130" s="238"/>
      <c r="AS130" s="238"/>
      <c r="AT130" s="238"/>
      <c r="AU130" s="238"/>
      <c r="AV130" s="238"/>
      <c r="AW130" s="238"/>
      <c r="AX130" s="238"/>
      <c r="AY130" s="238"/>
      <c r="AZ130" s="238"/>
      <c r="BA130" s="238"/>
      <c r="BB130" s="238"/>
      <c r="BC130" s="238"/>
      <c r="BD130" s="238"/>
      <c r="BE130" s="238"/>
      <c r="BF130" s="238"/>
      <c r="BG130" s="238"/>
      <c r="BH130" s="238"/>
      <c r="BI130" s="238"/>
      <c r="BJ130" s="238"/>
      <c r="BK130" s="238"/>
      <c r="BL130" s="238"/>
      <c r="BM130" s="238"/>
      <c r="BN130" s="238"/>
      <c r="BO130" s="238"/>
      <c r="BP130" s="238"/>
      <c r="BQ130" s="238"/>
      <c r="BR130" s="238"/>
      <c r="BS130" s="238"/>
      <c r="BT130" s="238"/>
      <c r="BU130" s="238"/>
      <c r="BV130" s="238"/>
      <c r="BW130" s="238"/>
      <c r="BX130" s="238"/>
      <c r="BY130" s="238"/>
      <c r="BZ130" s="238"/>
      <c r="CA130" s="238"/>
      <c r="CB130" s="238"/>
      <c r="CC130" s="238"/>
      <c r="CD130" s="238"/>
      <c r="CE130" s="238"/>
      <c r="CF130" s="238"/>
      <c r="CG130" s="238"/>
      <c r="CH130" s="238"/>
      <c r="CI130" s="238"/>
      <c r="CJ130" s="238"/>
      <c r="CK130" s="238"/>
      <c r="CL130" s="238"/>
      <c r="CM130" s="238"/>
      <c r="CN130" s="238"/>
      <c r="CO130" s="238"/>
      <c r="CP130" s="238"/>
      <c r="CQ130" s="238"/>
      <c r="CR130" s="238"/>
      <c r="CS130" s="238"/>
      <c r="CT130" s="238"/>
      <c r="CU130" s="238"/>
      <c r="CV130" s="238"/>
      <c r="CW130" s="238"/>
      <c r="CX130" s="238"/>
      <c r="CY130" s="238"/>
      <c r="CZ130" s="238"/>
      <c r="DA130" s="238"/>
      <c r="DB130" s="238"/>
      <c r="DC130" s="238"/>
      <c r="DD130" s="238"/>
      <c r="DE130" s="238"/>
      <c r="DF130" s="238"/>
      <c r="DG130" s="238"/>
      <c r="DH130" s="238"/>
      <c r="DI130" s="238"/>
      <c r="DJ130" s="238"/>
      <c r="DK130" s="238"/>
      <c r="DL130" s="238"/>
      <c r="DM130" s="238"/>
      <c r="DN130" s="238"/>
      <c r="DO130" s="238"/>
      <c r="DP130" s="238"/>
      <c r="DQ130" s="238"/>
      <c r="DR130" s="238"/>
      <c r="DS130" s="238"/>
      <c r="DT130" s="238"/>
      <c r="DU130" s="238"/>
      <c r="DV130" s="238"/>
      <c r="DW130" s="238"/>
      <c r="DX130" s="238"/>
      <c r="DY130" s="238"/>
      <c r="DZ130" s="238"/>
      <c r="EA130" s="238"/>
      <c r="EB130" s="238"/>
      <c r="EC130" s="238"/>
      <c r="ED130" s="238"/>
      <c r="EE130" s="238"/>
      <c r="EF130" s="238"/>
      <c r="EG130" s="238"/>
      <c r="EH130" s="238"/>
      <c r="EI130" s="238"/>
      <c r="EJ130" s="238"/>
      <c r="EK130" s="238"/>
      <c r="EL130" s="238"/>
      <c r="EM130" s="238"/>
      <c r="EN130" s="238"/>
      <c r="EO130" s="238"/>
      <c r="EP130" s="238"/>
      <c r="EQ130" s="238"/>
      <c r="ER130" s="238"/>
      <c r="ES130" s="238"/>
      <c r="ET130" s="238"/>
      <c r="EU130" s="238"/>
      <c r="EV130" s="238"/>
      <c r="EW130" s="238"/>
      <c r="EX130" s="238"/>
      <c r="EY130" s="238"/>
      <c r="EZ130" s="238"/>
      <c r="FA130" s="238"/>
      <c r="FB130" s="238"/>
      <c r="FC130" s="238"/>
      <c r="FD130" s="238"/>
      <c r="FE130" s="238"/>
      <c r="FF130" s="238"/>
      <c r="FG130" s="238"/>
      <c r="FH130" s="238"/>
      <c r="FI130" s="238"/>
      <c r="FJ130" s="238"/>
      <c r="FK130" s="238"/>
      <c r="FL130" s="238"/>
      <c r="FM130" s="238"/>
      <c r="FN130" s="238"/>
      <c r="FO130" s="238"/>
      <c r="FP130" s="238"/>
      <c r="FQ130" s="238"/>
      <c r="FR130" s="238"/>
      <c r="FS130" s="238"/>
      <c r="FT130" s="238"/>
      <c r="FU130" s="238"/>
      <c r="FV130" s="238"/>
      <c r="FW130" s="238"/>
      <c r="FX130" s="238"/>
      <c r="FY130" s="238"/>
      <c r="FZ130" s="238"/>
      <c r="GA130" s="238"/>
      <c r="GB130" s="238"/>
      <c r="GC130" s="238"/>
      <c r="GD130" s="238"/>
      <c r="GE130" s="238"/>
      <c r="GF130" s="238"/>
      <c r="GG130" s="238"/>
      <c r="GH130" s="238"/>
      <c r="GI130" s="238"/>
      <c r="GJ130" s="238"/>
      <c r="GK130" s="238"/>
      <c r="GL130" s="238"/>
      <c r="GM130" s="238"/>
      <c r="GN130" s="238"/>
      <c r="GO130" s="238"/>
      <c r="GP130" s="238"/>
      <c r="GQ130" s="238"/>
      <c r="GR130" s="238"/>
      <c r="GS130" s="238"/>
    </row>
  </sheetData>
  <mergeCells count="113">
    <mergeCell ref="GJ4:GK4"/>
    <mergeCell ref="GL4:GM4"/>
    <mergeCell ref="GN4:GO4"/>
    <mergeCell ref="GP4:GQ4"/>
    <mergeCell ref="GR4:GS4"/>
    <mergeCell ref="FX4:FY4"/>
    <mergeCell ref="FZ4:GA4"/>
    <mergeCell ref="GB4:GC4"/>
    <mergeCell ref="GD4:GE4"/>
    <mergeCell ref="GF4:GG4"/>
    <mergeCell ref="FF4:FG4"/>
    <mergeCell ref="FH4:FI4"/>
    <mergeCell ref="FJ4:FK4"/>
    <mergeCell ref="GH4:GI4"/>
    <mergeCell ref="FL4:FM4"/>
    <mergeCell ref="FN4:FO4"/>
    <mergeCell ref="FP4:FQ4"/>
    <mergeCell ref="FR4:FS4"/>
    <mergeCell ref="FT4:FU4"/>
    <mergeCell ref="FV4:FW4"/>
    <mergeCell ref="EN4:EO4"/>
    <mergeCell ref="EP4:EQ4"/>
    <mergeCell ref="ER4:ES4"/>
    <mergeCell ref="ET4:EU4"/>
    <mergeCell ref="EV4:EW4"/>
    <mergeCell ref="EX4:EY4"/>
    <mergeCell ref="EZ4:FA4"/>
    <mergeCell ref="FB4:FC4"/>
    <mergeCell ref="FD4:FE4"/>
    <mergeCell ref="DV4:DW4"/>
    <mergeCell ref="DX4:DY4"/>
    <mergeCell ref="DZ4:EA4"/>
    <mergeCell ref="EB4:EC4"/>
    <mergeCell ref="ED4:EE4"/>
    <mergeCell ref="EF4:EG4"/>
    <mergeCell ref="EH4:EI4"/>
    <mergeCell ref="EJ4:EK4"/>
    <mergeCell ref="EL4:EM4"/>
    <mergeCell ref="DD4:DE4"/>
    <mergeCell ref="DF4:DG4"/>
    <mergeCell ref="DH4:DI4"/>
    <mergeCell ref="DJ4:DK4"/>
    <mergeCell ref="DL4:DM4"/>
    <mergeCell ref="DN4:DO4"/>
    <mergeCell ref="DP4:DQ4"/>
    <mergeCell ref="DR4:DS4"/>
    <mergeCell ref="DT4:DU4"/>
    <mergeCell ref="CL4:CM4"/>
    <mergeCell ref="CN4:CO4"/>
    <mergeCell ref="CP4:CQ4"/>
    <mergeCell ref="CR4:CS4"/>
    <mergeCell ref="CT4:CU4"/>
    <mergeCell ref="CV4:CW4"/>
    <mergeCell ref="CX4:CY4"/>
    <mergeCell ref="CZ4:DA4"/>
    <mergeCell ref="DB4:DC4"/>
    <mergeCell ref="BT4:BU4"/>
    <mergeCell ref="BV4:BW4"/>
    <mergeCell ref="BX4:BY4"/>
    <mergeCell ref="BZ4:CA4"/>
    <mergeCell ref="CB4:CC4"/>
    <mergeCell ref="CD4:CE4"/>
    <mergeCell ref="CF4:CG4"/>
    <mergeCell ref="CH4:CI4"/>
    <mergeCell ref="CJ4:CK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AJ4:AK4"/>
    <mergeCell ref="AL4:AM4"/>
    <mergeCell ref="AN4:AO4"/>
    <mergeCell ref="AP4:AQ4"/>
    <mergeCell ref="AR4:AS4"/>
    <mergeCell ref="AT4:AU4"/>
    <mergeCell ref="AV4:AW4"/>
    <mergeCell ref="AX4:AY4"/>
    <mergeCell ref="AZ4:BA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GP1:GS2"/>
    <mergeCell ref="B2:AA2"/>
    <mergeCell ref="AG2:BF2"/>
    <mergeCell ref="BO2:CN2"/>
    <mergeCell ref="CW2:DV2"/>
    <mergeCell ref="EE2:FD2"/>
    <mergeCell ref="FM2:GL2"/>
    <mergeCell ref="AC1:AF2"/>
    <mergeCell ref="BK1:BN2"/>
    <mergeCell ref="CS1:CV2"/>
    <mergeCell ref="EA1:ED2"/>
    <mergeCell ref="FI1:FL2"/>
  </mergeCells>
  <pageMargins left="0.39370078740157483" right="0.39370078740157483" top="0.39370078740157483" bottom="0.39370078740157483" header="0.31496062992125984" footer="0.31496062992125984"/>
  <pageSetup paperSize="8" scale="55" fitToWidth="6" orientation="landscape" verticalDpi="0" r:id="rId1"/>
  <colBreaks count="5" manualBreakCount="5">
    <brk id="33" max="1048575" man="1"/>
    <brk id="67" max="1048575" man="1"/>
    <brk id="101" max="1048575" man="1"/>
    <brk id="135" max="1048575" man="1"/>
    <brk id="16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42" zoomScaleNormal="100" zoomScaleSheetLayoutView="14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5" sqref="M1:N1048576"/>
    </sheetView>
  </sheetViews>
  <sheetFormatPr defaultRowHeight="12.75" x14ac:dyDescent="0.2"/>
  <cols>
    <col min="1" max="1" width="9.33203125" style="1"/>
    <col min="2" max="2" width="30.33203125" customWidth="1"/>
    <col min="3" max="3" width="13.1640625" customWidth="1"/>
    <col min="4" max="4" width="10.5" customWidth="1"/>
    <col min="5" max="5" width="12.5" customWidth="1"/>
    <col min="6" max="6" width="12.6640625" customWidth="1"/>
    <col min="7" max="7" width="17.33203125" customWidth="1"/>
    <col min="8" max="8" width="14.6640625" style="122" customWidth="1"/>
    <col min="9" max="9" width="11" style="86" customWidth="1"/>
    <col min="10" max="10" width="14" style="86" customWidth="1"/>
    <col min="11" max="11" width="11.33203125" style="86" customWidth="1"/>
    <col min="12" max="12" width="10.33203125" style="86" customWidth="1"/>
    <col min="13" max="13" width="19.5" style="88" customWidth="1"/>
    <col min="14" max="14" width="16.1640625" style="88" customWidth="1"/>
    <col min="15" max="15" width="14.6640625" style="86" customWidth="1"/>
  </cols>
  <sheetData>
    <row r="1" spans="1:15" ht="27" customHeight="1" x14ac:dyDescent="0.2">
      <c r="A1" s="103"/>
      <c r="B1" s="120"/>
      <c r="C1" s="120"/>
      <c r="D1" s="120"/>
      <c r="E1" s="120"/>
      <c r="F1" s="120"/>
      <c r="G1" s="121"/>
      <c r="I1" s="53"/>
      <c r="J1" s="53"/>
      <c r="L1" s="252" t="s">
        <v>247</v>
      </c>
      <c r="M1" s="252"/>
      <c r="N1" s="252"/>
      <c r="O1" s="252"/>
    </row>
    <row r="2" spans="1:15" ht="24.75" customHeight="1" x14ac:dyDescent="0.25">
      <c r="A2" s="340" t="s">
        <v>136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s="123" customFormat="1" ht="39" customHeight="1" x14ac:dyDescent="0.2">
      <c r="A3" s="341" t="s">
        <v>137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</row>
    <row r="4" spans="1:15" ht="59.25" customHeight="1" x14ac:dyDescent="0.2">
      <c r="A4" s="354" t="s">
        <v>109</v>
      </c>
      <c r="B4" s="354" t="s">
        <v>110</v>
      </c>
      <c r="C4" s="356" t="s">
        <v>138</v>
      </c>
      <c r="D4" s="357"/>
      <c r="E4" s="344" t="s">
        <v>112</v>
      </c>
      <c r="F4" s="345"/>
      <c r="G4" s="346" t="s">
        <v>113</v>
      </c>
      <c r="H4" s="347"/>
      <c r="I4" s="348" t="s">
        <v>114</v>
      </c>
      <c r="J4" s="349"/>
      <c r="K4" s="350" t="s">
        <v>115</v>
      </c>
      <c r="L4" s="351"/>
      <c r="M4" s="352" t="s">
        <v>116</v>
      </c>
      <c r="N4" s="353"/>
      <c r="O4" s="222" t="s">
        <v>139</v>
      </c>
    </row>
    <row r="5" spans="1:15" ht="24" x14ac:dyDescent="0.2">
      <c r="A5" s="355"/>
      <c r="B5" s="355"/>
      <c r="C5" s="224" t="s">
        <v>118</v>
      </c>
      <c r="D5" s="224" t="s">
        <v>119</v>
      </c>
      <c r="E5" s="224" t="s">
        <v>118</v>
      </c>
      <c r="F5" s="224" t="s">
        <v>119</v>
      </c>
      <c r="G5" s="224" t="s">
        <v>118</v>
      </c>
      <c r="H5" s="224" t="s">
        <v>119</v>
      </c>
      <c r="I5" s="224" t="s">
        <v>118</v>
      </c>
      <c r="J5" s="224" t="s">
        <v>119</v>
      </c>
      <c r="K5" s="224" t="s">
        <v>118</v>
      </c>
      <c r="L5" s="224" t="s">
        <v>119</v>
      </c>
      <c r="M5" s="225" t="s">
        <v>118</v>
      </c>
      <c r="N5" s="226" t="s">
        <v>119</v>
      </c>
      <c r="O5" s="223" t="s">
        <v>120</v>
      </c>
    </row>
    <row r="6" spans="1:15" ht="25.5" x14ac:dyDescent="0.2">
      <c r="A6" s="67">
        <v>560002</v>
      </c>
      <c r="B6" s="68" t="s">
        <v>9</v>
      </c>
      <c r="C6" s="70">
        <v>1108</v>
      </c>
      <c r="D6" s="70">
        <v>1</v>
      </c>
      <c r="E6" s="70">
        <v>16786</v>
      </c>
      <c r="F6" s="70">
        <v>0</v>
      </c>
      <c r="G6" s="93">
        <v>6.6000000000000003E-2</v>
      </c>
      <c r="H6" s="93">
        <v>0</v>
      </c>
      <c r="I6" s="72">
        <v>0.92</v>
      </c>
      <c r="J6" s="94">
        <v>0</v>
      </c>
      <c r="K6" s="73">
        <v>0.92</v>
      </c>
      <c r="L6" s="73">
        <v>0</v>
      </c>
      <c r="M6" s="74"/>
      <c r="N6" s="75"/>
      <c r="O6" s="76">
        <v>0.92</v>
      </c>
    </row>
    <row r="7" spans="1:15" ht="25.5" x14ac:dyDescent="0.2">
      <c r="A7" s="67">
        <v>560014</v>
      </c>
      <c r="B7" s="68" t="s">
        <v>20</v>
      </c>
      <c r="C7" s="70">
        <v>157</v>
      </c>
      <c r="D7" s="70">
        <v>2</v>
      </c>
      <c r="E7" s="70">
        <v>4141</v>
      </c>
      <c r="F7" s="70">
        <v>35</v>
      </c>
      <c r="G7" s="93">
        <v>3.7900000000000003E-2</v>
      </c>
      <c r="H7" s="93">
        <v>5.7099999999999998E-2</v>
      </c>
      <c r="I7" s="72">
        <v>0.5</v>
      </c>
      <c r="J7" s="94">
        <v>0.56000000000000005</v>
      </c>
      <c r="K7" s="73">
        <v>0.5</v>
      </c>
      <c r="L7" s="73">
        <v>0.01</v>
      </c>
      <c r="M7" s="74"/>
      <c r="N7" s="75"/>
      <c r="O7" s="76">
        <v>0.51</v>
      </c>
    </row>
    <row r="8" spans="1:15" x14ac:dyDescent="0.2">
      <c r="A8" s="67">
        <v>560017</v>
      </c>
      <c r="B8" s="68" t="s">
        <v>21</v>
      </c>
      <c r="C8" s="70">
        <v>5450</v>
      </c>
      <c r="D8" s="70">
        <v>3</v>
      </c>
      <c r="E8" s="70">
        <v>76719</v>
      </c>
      <c r="F8" s="70">
        <v>4</v>
      </c>
      <c r="G8" s="93">
        <v>7.0999999999999994E-2</v>
      </c>
      <c r="H8" s="93">
        <v>0.75</v>
      </c>
      <c r="I8" s="72">
        <v>1</v>
      </c>
      <c r="J8" s="94">
        <v>2.5</v>
      </c>
      <c r="K8" s="73">
        <v>1</v>
      </c>
      <c r="L8" s="73">
        <v>0</v>
      </c>
      <c r="M8" s="74"/>
      <c r="N8" s="75"/>
      <c r="O8" s="76">
        <v>1</v>
      </c>
    </row>
    <row r="9" spans="1:15" x14ac:dyDescent="0.2">
      <c r="A9" s="67">
        <v>560019</v>
      </c>
      <c r="B9" s="68" t="s">
        <v>22</v>
      </c>
      <c r="C9" s="70">
        <v>8220</v>
      </c>
      <c r="D9" s="70">
        <v>383</v>
      </c>
      <c r="E9" s="70">
        <v>88775</v>
      </c>
      <c r="F9" s="70">
        <v>4057</v>
      </c>
      <c r="G9" s="93">
        <v>9.2600000000000002E-2</v>
      </c>
      <c r="H9" s="93">
        <v>9.4399999999999998E-2</v>
      </c>
      <c r="I9" s="72">
        <v>1.32</v>
      </c>
      <c r="J9" s="94">
        <v>0.95</v>
      </c>
      <c r="K9" s="73">
        <v>1.27</v>
      </c>
      <c r="L9" s="73">
        <v>0.04</v>
      </c>
      <c r="M9" s="74"/>
      <c r="N9" s="75"/>
      <c r="O9" s="76">
        <v>1.31</v>
      </c>
    </row>
    <row r="10" spans="1:15" x14ac:dyDescent="0.2">
      <c r="A10" s="67">
        <v>560021</v>
      </c>
      <c r="B10" s="68" t="s">
        <v>23</v>
      </c>
      <c r="C10" s="70">
        <v>3658</v>
      </c>
      <c r="D10" s="70">
        <v>5349</v>
      </c>
      <c r="E10" s="70">
        <v>55723</v>
      </c>
      <c r="F10" s="70">
        <v>37839</v>
      </c>
      <c r="G10" s="93">
        <v>6.5600000000000006E-2</v>
      </c>
      <c r="H10" s="93">
        <v>0.1414</v>
      </c>
      <c r="I10" s="72">
        <v>0.92</v>
      </c>
      <c r="J10" s="94">
        <v>1.44</v>
      </c>
      <c r="K10" s="73">
        <v>0.55000000000000004</v>
      </c>
      <c r="L10" s="73">
        <v>0.57999999999999996</v>
      </c>
      <c r="M10" s="74"/>
      <c r="N10" s="75"/>
      <c r="O10" s="76">
        <v>1.1299999999999999</v>
      </c>
    </row>
    <row r="11" spans="1:15" x14ac:dyDescent="0.2">
      <c r="A11" s="67">
        <v>560022</v>
      </c>
      <c r="B11" s="68" t="s">
        <v>24</v>
      </c>
      <c r="C11" s="70">
        <v>4526</v>
      </c>
      <c r="D11" s="70">
        <v>2914</v>
      </c>
      <c r="E11" s="70">
        <v>66875</v>
      </c>
      <c r="F11" s="70">
        <v>23896</v>
      </c>
      <c r="G11" s="93">
        <v>6.7699999999999996E-2</v>
      </c>
      <c r="H11" s="93">
        <v>0.12189999999999999</v>
      </c>
      <c r="I11" s="72">
        <v>0.95</v>
      </c>
      <c r="J11" s="94">
        <v>1.23</v>
      </c>
      <c r="K11" s="73">
        <v>0.7</v>
      </c>
      <c r="L11" s="73">
        <v>0.32</v>
      </c>
      <c r="M11" s="74"/>
      <c r="N11" s="75"/>
      <c r="O11" s="76">
        <v>1.02</v>
      </c>
    </row>
    <row r="12" spans="1:15" x14ac:dyDescent="0.2">
      <c r="A12" s="67">
        <v>560024</v>
      </c>
      <c r="B12" s="68" t="s">
        <v>25</v>
      </c>
      <c r="C12" s="70">
        <v>103</v>
      </c>
      <c r="D12" s="70">
        <v>16089</v>
      </c>
      <c r="E12" s="70">
        <v>2551</v>
      </c>
      <c r="F12" s="70">
        <v>50074</v>
      </c>
      <c r="G12" s="93">
        <v>4.0399999999999998E-2</v>
      </c>
      <c r="H12" s="93">
        <v>0.32129999999999997</v>
      </c>
      <c r="I12" s="72">
        <v>0.54</v>
      </c>
      <c r="J12" s="94">
        <v>2.5</v>
      </c>
      <c r="K12" s="73">
        <v>0.03</v>
      </c>
      <c r="L12" s="73">
        <v>2.38</v>
      </c>
      <c r="M12" s="74"/>
      <c r="N12" s="75"/>
      <c r="O12" s="76">
        <v>2.41</v>
      </c>
    </row>
    <row r="13" spans="1:15" ht="25.5" x14ac:dyDescent="0.2">
      <c r="A13" s="67">
        <v>560026</v>
      </c>
      <c r="B13" s="68" t="s">
        <v>26</v>
      </c>
      <c r="C13" s="70">
        <v>6217</v>
      </c>
      <c r="D13" s="70">
        <v>2226</v>
      </c>
      <c r="E13" s="70">
        <v>94787</v>
      </c>
      <c r="F13" s="70">
        <v>19107</v>
      </c>
      <c r="G13" s="93">
        <v>6.5600000000000006E-2</v>
      </c>
      <c r="H13" s="93">
        <v>0.11650000000000001</v>
      </c>
      <c r="I13" s="72">
        <v>0.92</v>
      </c>
      <c r="J13" s="94">
        <v>1.18</v>
      </c>
      <c r="K13" s="73">
        <v>0.76</v>
      </c>
      <c r="L13" s="73">
        <v>0.2</v>
      </c>
      <c r="M13" s="74"/>
      <c r="N13" s="75"/>
      <c r="O13" s="76">
        <v>0.96</v>
      </c>
    </row>
    <row r="14" spans="1:15" x14ac:dyDescent="0.2">
      <c r="A14" s="67">
        <v>560032</v>
      </c>
      <c r="B14" s="68" t="s">
        <v>28</v>
      </c>
      <c r="C14" s="70">
        <v>1626</v>
      </c>
      <c r="D14" s="70">
        <v>0</v>
      </c>
      <c r="E14" s="70">
        <v>20849</v>
      </c>
      <c r="F14" s="70">
        <v>0</v>
      </c>
      <c r="G14" s="93">
        <v>7.8E-2</v>
      </c>
      <c r="H14" s="93">
        <v>0</v>
      </c>
      <c r="I14" s="72">
        <v>1.1000000000000001</v>
      </c>
      <c r="J14" s="94">
        <v>0</v>
      </c>
      <c r="K14" s="73">
        <v>1.1000000000000001</v>
      </c>
      <c r="L14" s="73">
        <v>0</v>
      </c>
      <c r="M14" s="74"/>
      <c r="N14" s="75"/>
      <c r="O14" s="76">
        <v>1.1000000000000001</v>
      </c>
    </row>
    <row r="15" spans="1:15" x14ac:dyDescent="0.2">
      <c r="A15" s="67">
        <v>560033</v>
      </c>
      <c r="B15" s="68" t="s">
        <v>29</v>
      </c>
      <c r="C15" s="70">
        <v>4209</v>
      </c>
      <c r="D15" s="70">
        <v>0</v>
      </c>
      <c r="E15" s="70">
        <v>40933</v>
      </c>
      <c r="F15" s="70">
        <v>0</v>
      </c>
      <c r="G15" s="93">
        <v>0.1028</v>
      </c>
      <c r="H15" s="93">
        <v>0</v>
      </c>
      <c r="I15" s="72">
        <v>1.48</v>
      </c>
      <c r="J15" s="94">
        <v>0</v>
      </c>
      <c r="K15" s="73">
        <v>1.48</v>
      </c>
      <c r="L15" s="73">
        <v>0</v>
      </c>
      <c r="M15" s="74"/>
      <c r="N15" s="75"/>
      <c r="O15" s="76">
        <v>1.48</v>
      </c>
    </row>
    <row r="16" spans="1:15" x14ac:dyDescent="0.2">
      <c r="A16" s="67">
        <v>560034</v>
      </c>
      <c r="B16" s="68" t="s">
        <v>30</v>
      </c>
      <c r="C16" s="70">
        <v>4250</v>
      </c>
      <c r="D16" s="70">
        <v>1</v>
      </c>
      <c r="E16" s="70">
        <v>37935</v>
      </c>
      <c r="F16" s="70">
        <v>3</v>
      </c>
      <c r="G16" s="93">
        <v>0.112</v>
      </c>
      <c r="H16" s="93">
        <v>0.33329999999999999</v>
      </c>
      <c r="I16" s="72">
        <v>1.61</v>
      </c>
      <c r="J16" s="94">
        <v>2.5</v>
      </c>
      <c r="K16" s="73">
        <v>1.61</v>
      </c>
      <c r="L16" s="73">
        <v>0</v>
      </c>
      <c r="M16" s="74"/>
      <c r="N16" s="75"/>
      <c r="O16" s="76">
        <v>1.61</v>
      </c>
    </row>
    <row r="17" spans="1:15" x14ac:dyDescent="0.2">
      <c r="A17" s="67">
        <v>560035</v>
      </c>
      <c r="B17" s="68" t="s">
        <v>31</v>
      </c>
      <c r="C17" s="70">
        <v>96</v>
      </c>
      <c r="D17" s="70">
        <v>950</v>
      </c>
      <c r="E17" s="70">
        <v>1753</v>
      </c>
      <c r="F17" s="70">
        <v>30604</v>
      </c>
      <c r="G17" s="93">
        <v>5.4800000000000001E-2</v>
      </c>
      <c r="H17" s="93">
        <v>3.1E-2</v>
      </c>
      <c r="I17" s="72">
        <v>0.76</v>
      </c>
      <c r="J17" s="94">
        <v>0.28999999999999998</v>
      </c>
      <c r="K17" s="73">
        <v>0.04</v>
      </c>
      <c r="L17" s="73">
        <v>0.28000000000000003</v>
      </c>
      <c r="M17" s="74"/>
      <c r="N17" s="75"/>
      <c r="O17" s="76">
        <v>0.32</v>
      </c>
    </row>
    <row r="18" spans="1:15" x14ac:dyDescent="0.2">
      <c r="A18" s="67">
        <v>560036</v>
      </c>
      <c r="B18" s="68" t="s">
        <v>27</v>
      </c>
      <c r="C18" s="70">
        <v>2678</v>
      </c>
      <c r="D18" s="70">
        <v>1458</v>
      </c>
      <c r="E18" s="70">
        <v>47460</v>
      </c>
      <c r="F18" s="70">
        <v>10787</v>
      </c>
      <c r="G18" s="93">
        <v>5.6399999999999999E-2</v>
      </c>
      <c r="H18" s="93">
        <v>0.13519999999999999</v>
      </c>
      <c r="I18" s="72">
        <v>0.78</v>
      </c>
      <c r="J18" s="94">
        <v>1.37</v>
      </c>
      <c r="K18" s="73">
        <v>0.63</v>
      </c>
      <c r="L18" s="73">
        <v>0.26</v>
      </c>
      <c r="M18" s="74"/>
      <c r="N18" s="75"/>
      <c r="O18" s="76">
        <v>0.89</v>
      </c>
    </row>
    <row r="19" spans="1:15" ht="25.5" x14ac:dyDescent="0.2">
      <c r="A19" s="67">
        <v>560041</v>
      </c>
      <c r="B19" s="68" t="s">
        <v>33</v>
      </c>
      <c r="C19" s="70">
        <v>21</v>
      </c>
      <c r="D19" s="70">
        <v>1258</v>
      </c>
      <c r="E19" s="70">
        <v>934</v>
      </c>
      <c r="F19" s="70">
        <v>19506</v>
      </c>
      <c r="G19" s="93">
        <v>2.2499999999999999E-2</v>
      </c>
      <c r="H19" s="93">
        <v>6.4500000000000002E-2</v>
      </c>
      <c r="I19" s="72">
        <v>0.27</v>
      </c>
      <c r="J19" s="94">
        <v>0.64</v>
      </c>
      <c r="K19" s="73">
        <v>0.01</v>
      </c>
      <c r="L19" s="73">
        <v>0.61</v>
      </c>
      <c r="M19" s="74"/>
      <c r="N19" s="75"/>
      <c r="O19" s="76">
        <v>0.62</v>
      </c>
    </row>
    <row r="20" spans="1:15" x14ac:dyDescent="0.2">
      <c r="A20" s="67">
        <v>560043</v>
      </c>
      <c r="B20" s="68" t="s">
        <v>34</v>
      </c>
      <c r="C20" s="70">
        <v>430</v>
      </c>
      <c r="D20" s="70">
        <v>214</v>
      </c>
      <c r="E20" s="70">
        <v>21204</v>
      </c>
      <c r="F20" s="70">
        <v>5152</v>
      </c>
      <c r="G20" s="93">
        <v>2.0299999999999999E-2</v>
      </c>
      <c r="H20" s="93">
        <v>4.1500000000000002E-2</v>
      </c>
      <c r="I20" s="72">
        <v>0.24</v>
      </c>
      <c r="J20" s="94">
        <v>0.4</v>
      </c>
      <c r="K20" s="73">
        <v>0.19</v>
      </c>
      <c r="L20" s="73">
        <v>0.08</v>
      </c>
      <c r="M20" s="74"/>
      <c r="N20" s="75"/>
      <c r="O20" s="76">
        <v>0.27</v>
      </c>
    </row>
    <row r="21" spans="1:15" x14ac:dyDescent="0.2">
      <c r="A21" s="67">
        <v>560045</v>
      </c>
      <c r="B21" s="68" t="s">
        <v>35</v>
      </c>
      <c r="C21" s="70">
        <v>379</v>
      </c>
      <c r="D21" s="70">
        <v>84</v>
      </c>
      <c r="E21" s="70">
        <v>19954</v>
      </c>
      <c r="F21" s="70">
        <v>5837</v>
      </c>
      <c r="G21" s="93">
        <v>1.9E-2</v>
      </c>
      <c r="H21" s="93">
        <v>1.44E-2</v>
      </c>
      <c r="I21" s="72">
        <v>0.22</v>
      </c>
      <c r="J21" s="94">
        <v>0.12</v>
      </c>
      <c r="K21" s="73">
        <v>0</v>
      </c>
      <c r="L21" s="73">
        <v>0.03</v>
      </c>
      <c r="M21" s="74">
        <v>1</v>
      </c>
      <c r="N21" s="75"/>
      <c r="O21" s="76">
        <v>0.03</v>
      </c>
    </row>
    <row r="22" spans="1:15" x14ac:dyDescent="0.2">
      <c r="A22" s="67">
        <v>560047</v>
      </c>
      <c r="B22" s="68" t="s">
        <v>36</v>
      </c>
      <c r="C22" s="70">
        <v>646</v>
      </c>
      <c r="D22" s="70">
        <v>190</v>
      </c>
      <c r="E22" s="70">
        <v>30078</v>
      </c>
      <c r="F22" s="70">
        <v>8321</v>
      </c>
      <c r="G22" s="93">
        <v>2.1499999999999998E-2</v>
      </c>
      <c r="H22" s="93">
        <v>2.2800000000000001E-2</v>
      </c>
      <c r="I22" s="72">
        <v>0.26</v>
      </c>
      <c r="J22" s="94">
        <v>0.21</v>
      </c>
      <c r="K22" s="73">
        <v>0.2</v>
      </c>
      <c r="L22" s="73">
        <v>0.05</v>
      </c>
      <c r="M22" s="74"/>
      <c r="N22" s="75"/>
      <c r="O22" s="76">
        <v>0.25</v>
      </c>
    </row>
    <row r="23" spans="1:15" x14ac:dyDescent="0.2">
      <c r="A23" s="67">
        <v>560052</v>
      </c>
      <c r="B23" s="68" t="s">
        <v>38</v>
      </c>
      <c r="C23" s="70">
        <v>1019</v>
      </c>
      <c r="D23" s="70">
        <v>292</v>
      </c>
      <c r="E23" s="70">
        <v>17925</v>
      </c>
      <c r="F23" s="70">
        <v>5609</v>
      </c>
      <c r="G23" s="93">
        <v>5.6800000000000003E-2</v>
      </c>
      <c r="H23" s="93">
        <v>5.21E-2</v>
      </c>
      <c r="I23" s="72">
        <v>0.79</v>
      </c>
      <c r="J23" s="94">
        <v>0.51</v>
      </c>
      <c r="K23" s="73">
        <v>0.6</v>
      </c>
      <c r="L23" s="73">
        <v>0.12</v>
      </c>
      <c r="M23" s="74"/>
      <c r="N23" s="75"/>
      <c r="O23" s="76">
        <v>0.72</v>
      </c>
    </row>
    <row r="24" spans="1:15" x14ac:dyDescent="0.2">
      <c r="A24" s="67">
        <v>560053</v>
      </c>
      <c r="B24" s="68" t="s">
        <v>39</v>
      </c>
      <c r="C24" s="70">
        <v>339</v>
      </c>
      <c r="D24" s="70">
        <v>83</v>
      </c>
      <c r="E24" s="70">
        <v>16112</v>
      </c>
      <c r="F24" s="70">
        <v>4645</v>
      </c>
      <c r="G24" s="93">
        <v>2.1000000000000001E-2</v>
      </c>
      <c r="H24" s="93">
        <v>1.7899999999999999E-2</v>
      </c>
      <c r="I24" s="72">
        <v>0.25</v>
      </c>
      <c r="J24" s="94">
        <v>0.16</v>
      </c>
      <c r="K24" s="73">
        <v>0.2</v>
      </c>
      <c r="L24" s="73">
        <v>0.04</v>
      </c>
      <c r="M24" s="74"/>
      <c r="N24" s="75"/>
      <c r="O24" s="76">
        <v>0.24</v>
      </c>
    </row>
    <row r="25" spans="1:15" x14ac:dyDescent="0.2">
      <c r="A25" s="67">
        <v>560054</v>
      </c>
      <c r="B25" s="68" t="s">
        <v>40</v>
      </c>
      <c r="C25" s="70">
        <v>152</v>
      </c>
      <c r="D25" s="70">
        <v>29</v>
      </c>
      <c r="E25" s="70">
        <v>16219</v>
      </c>
      <c r="F25" s="70">
        <v>5272</v>
      </c>
      <c r="G25" s="93">
        <v>9.4000000000000004E-3</v>
      </c>
      <c r="H25" s="93">
        <v>5.4999999999999997E-3</v>
      </c>
      <c r="I25" s="72">
        <v>7.0000000000000007E-2</v>
      </c>
      <c r="J25" s="94">
        <v>0.03</v>
      </c>
      <c r="K25" s="73">
        <v>0.05</v>
      </c>
      <c r="L25" s="73">
        <v>0.01</v>
      </c>
      <c r="M25" s="74"/>
      <c r="N25" s="75"/>
      <c r="O25" s="76">
        <v>0.06</v>
      </c>
    </row>
    <row r="26" spans="1:15" x14ac:dyDescent="0.2">
      <c r="A26" s="67">
        <v>560055</v>
      </c>
      <c r="B26" s="68" t="s">
        <v>41</v>
      </c>
      <c r="C26" s="70">
        <v>320</v>
      </c>
      <c r="D26" s="70">
        <v>46</v>
      </c>
      <c r="E26" s="70">
        <v>11416</v>
      </c>
      <c r="F26" s="70">
        <v>2753</v>
      </c>
      <c r="G26" s="93">
        <v>2.8000000000000001E-2</v>
      </c>
      <c r="H26" s="93">
        <v>1.67E-2</v>
      </c>
      <c r="I26" s="72">
        <v>0.35</v>
      </c>
      <c r="J26" s="94">
        <v>0.14000000000000001</v>
      </c>
      <c r="K26" s="73">
        <v>0.28000000000000003</v>
      </c>
      <c r="L26" s="73">
        <v>0.03</v>
      </c>
      <c r="M26" s="74"/>
      <c r="N26" s="75"/>
      <c r="O26" s="76">
        <v>0.31</v>
      </c>
    </row>
    <row r="27" spans="1:15" x14ac:dyDescent="0.2">
      <c r="A27" s="67">
        <v>560056</v>
      </c>
      <c r="B27" s="68" t="s">
        <v>42</v>
      </c>
      <c r="C27" s="70">
        <v>1586</v>
      </c>
      <c r="D27" s="70">
        <v>190</v>
      </c>
      <c r="E27" s="70">
        <v>15690</v>
      </c>
      <c r="F27" s="70">
        <v>3503</v>
      </c>
      <c r="G27" s="93">
        <v>0.1011</v>
      </c>
      <c r="H27" s="93">
        <v>5.4199999999999998E-2</v>
      </c>
      <c r="I27" s="72">
        <v>1.45</v>
      </c>
      <c r="J27" s="94">
        <v>0.53</v>
      </c>
      <c r="K27" s="73">
        <v>1.19</v>
      </c>
      <c r="L27" s="73">
        <v>0.1</v>
      </c>
      <c r="M27" s="74"/>
      <c r="N27" s="75"/>
      <c r="O27" s="76">
        <v>1.29</v>
      </c>
    </row>
    <row r="28" spans="1:15" x14ac:dyDescent="0.2">
      <c r="A28" s="67">
        <v>560057</v>
      </c>
      <c r="B28" s="68" t="s">
        <v>43</v>
      </c>
      <c r="C28" s="70">
        <v>1168</v>
      </c>
      <c r="D28" s="70">
        <v>224</v>
      </c>
      <c r="E28" s="70">
        <v>12513</v>
      </c>
      <c r="F28" s="70">
        <v>3354</v>
      </c>
      <c r="G28" s="93">
        <v>9.3299999999999994E-2</v>
      </c>
      <c r="H28" s="93">
        <v>6.6799999999999998E-2</v>
      </c>
      <c r="I28" s="72">
        <v>1.33</v>
      </c>
      <c r="J28" s="94">
        <v>0.66</v>
      </c>
      <c r="K28" s="73">
        <v>1.05</v>
      </c>
      <c r="L28" s="73">
        <v>0.14000000000000001</v>
      </c>
      <c r="M28" s="74"/>
      <c r="N28" s="75"/>
      <c r="O28" s="76">
        <v>1.19</v>
      </c>
    </row>
    <row r="29" spans="1:15" x14ac:dyDescent="0.2">
      <c r="A29" s="67">
        <v>560058</v>
      </c>
      <c r="B29" s="68" t="s">
        <v>44</v>
      </c>
      <c r="C29" s="70">
        <v>211</v>
      </c>
      <c r="D29" s="70">
        <v>104</v>
      </c>
      <c r="E29" s="70">
        <v>35189</v>
      </c>
      <c r="F29" s="70">
        <v>9975</v>
      </c>
      <c r="G29" s="93">
        <v>6.0000000000000001E-3</v>
      </c>
      <c r="H29" s="93">
        <v>1.04E-2</v>
      </c>
      <c r="I29" s="72">
        <v>0.02</v>
      </c>
      <c r="J29" s="94">
        <v>0.08</v>
      </c>
      <c r="K29" s="73">
        <v>0.02</v>
      </c>
      <c r="L29" s="73">
        <v>0.02</v>
      </c>
      <c r="M29" s="74"/>
      <c r="N29" s="75"/>
      <c r="O29" s="76">
        <v>0.04</v>
      </c>
    </row>
    <row r="30" spans="1:15" x14ac:dyDescent="0.2">
      <c r="A30" s="67">
        <v>560059</v>
      </c>
      <c r="B30" s="68" t="s">
        <v>45</v>
      </c>
      <c r="C30" s="70">
        <v>343</v>
      </c>
      <c r="D30" s="70">
        <v>236</v>
      </c>
      <c r="E30" s="70">
        <v>10974</v>
      </c>
      <c r="F30" s="70">
        <v>2718</v>
      </c>
      <c r="G30" s="93">
        <v>3.1300000000000001E-2</v>
      </c>
      <c r="H30" s="93">
        <v>8.6800000000000002E-2</v>
      </c>
      <c r="I30" s="72">
        <v>0.4</v>
      </c>
      <c r="J30" s="94">
        <v>0.87</v>
      </c>
      <c r="K30" s="73">
        <v>0.32</v>
      </c>
      <c r="L30" s="73">
        <v>0.17</v>
      </c>
      <c r="M30" s="74"/>
      <c r="N30" s="75"/>
      <c r="O30" s="76">
        <v>0.49</v>
      </c>
    </row>
    <row r="31" spans="1:15" x14ac:dyDescent="0.2">
      <c r="A31" s="67">
        <v>560060</v>
      </c>
      <c r="B31" s="68" t="s">
        <v>46</v>
      </c>
      <c r="C31" s="70">
        <v>167</v>
      </c>
      <c r="D31" s="70">
        <v>29</v>
      </c>
      <c r="E31" s="70">
        <v>12348</v>
      </c>
      <c r="F31" s="70">
        <v>3681</v>
      </c>
      <c r="G31" s="93">
        <v>1.35E-2</v>
      </c>
      <c r="H31" s="93">
        <v>7.9000000000000008E-3</v>
      </c>
      <c r="I31" s="72">
        <v>0.14000000000000001</v>
      </c>
      <c r="J31" s="94">
        <v>0.05</v>
      </c>
      <c r="K31" s="73">
        <v>0.11</v>
      </c>
      <c r="L31" s="73">
        <v>0.01</v>
      </c>
      <c r="M31" s="74"/>
      <c r="N31" s="75"/>
      <c r="O31" s="76">
        <v>0.12</v>
      </c>
    </row>
    <row r="32" spans="1:15" x14ac:dyDescent="0.2">
      <c r="A32" s="67">
        <v>560061</v>
      </c>
      <c r="B32" s="68" t="s">
        <v>47</v>
      </c>
      <c r="C32" s="70">
        <v>261</v>
      </c>
      <c r="D32" s="70">
        <v>34</v>
      </c>
      <c r="E32" s="70">
        <v>18158</v>
      </c>
      <c r="F32" s="70">
        <v>5347</v>
      </c>
      <c r="G32" s="93">
        <v>1.44E-2</v>
      </c>
      <c r="H32" s="93">
        <v>6.4000000000000003E-3</v>
      </c>
      <c r="I32" s="72">
        <v>0.15</v>
      </c>
      <c r="J32" s="94">
        <v>0.04</v>
      </c>
      <c r="K32" s="73">
        <v>0.12</v>
      </c>
      <c r="L32" s="73">
        <v>0.01</v>
      </c>
      <c r="M32" s="74"/>
      <c r="N32" s="75"/>
      <c r="O32" s="76">
        <v>0.13</v>
      </c>
    </row>
    <row r="33" spans="1:15" x14ac:dyDescent="0.2">
      <c r="A33" s="67">
        <v>560062</v>
      </c>
      <c r="B33" s="68" t="s">
        <v>48</v>
      </c>
      <c r="C33" s="70">
        <v>1085</v>
      </c>
      <c r="D33" s="70">
        <v>495</v>
      </c>
      <c r="E33" s="70">
        <v>13356</v>
      </c>
      <c r="F33" s="70">
        <v>3289</v>
      </c>
      <c r="G33" s="93">
        <v>8.1199999999999994E-2</v>
      </c>
      <c r="H33" s="93">
        <v>0.15049999999999999</v>
      </c>
      <c r="I33" s="72">
        <v>1.1499999999999999</v>
      </c>
      <c r="J33" s="94">
        <v>1.53</v>
      </c>
      <c r="K33" s="73">
        <v>0.92</v>
      </c>
      <c r="L33" s="73">
        <v>0.31</v>
      </c>
      <c r="M33" s="74"/>
      <c r="N33" s="75"/>
      <c r="O33" s="76">
        <v>1.23</v>
      </c>
    </row>
    <row r="34" spans="1:15" ht="25.5" x14ac:dyDescent="0.2">
      <c r="A34" s="67">
        <v>560063</v>
      </c>
      <c r="B34" s="68" t="s">
        <v>49</v>
      </c>
      <c r="C34" s="70">
        <v>337</v>
      </c>
      <c r="D34" s="70">
        <v>60</v>
      </c>
      <c r="E34" s="70">
        <v>14172</v>
      </c>
      <c r="F34" s="70">
        <v>4195</v>
      </c>
      <c r="G34" s="93">
        <v>2.3800000000000002E-2</v>
      </c>
      <c r="H34" s="93">
        <v>1.43E-2</v>
      </c>
      <c r="I34" s="72">
        <v>0.28999999999999998</v>
      </c>
      <c r="J34" s="94">
        <v>0.12</v>
      </c>
      <c r="K34" s="73">
        <v>0.22</v>
      </c>
      <c r="L34" s="73">
        <v>0.03</v>
      </c>
      <c r="M34" s="74"/>
      <c r="N34" s="75"/>
      <c r="O34" s="76">
        <v>0.25</v>
      </c>
    </row>
    <row r="35" spans="1:15" x14ac:dyDescent="0.2">
      <c r="A35" s="67">
        <v>560064</v>
      </c>
      <c r="B35" s="68" t="s">
        <v>50</v>
      </c>
      <c r="C35" s="70">
        <v>4796</v>
      </c>
      <c r="D35" s="70">
        <v>3150</v>
      </c>
      <c r="E35" s="70">
        <v>31258</v>
      </c>
      <c r="F35" s="70">
        <v>9195</v>
      </c>
      <c r="G35" s="93">
        <v>0.15340000000000001</v>
      </c>
      <c r="H35" s="93">
        <v>0.34260000000000002</v>
      </c>
      <c r="I35" s="72">
        <v>2.2400000000000002</v>
      </c>
      <c r="J35" s="94">
        <v>2.5</v>
      </c>
      <c r="K35" s="73">
        <v>1.72</v>
      </c>
      <c r="L35" s="73">
        <v>0.57999999999999996</v>
      </c>
      <c r="M35" s="74"/>
      <c r="N35" s="75"/>
      <c r="O35" s="76">
        <v>2.2999999999999998</v>
      </c>
    </row>
    <row r="36" spans="1:15" x14ac:dyDescent="0.2">
      <c r="A36" s="67">
        <v>560065</v>
      </c>
      <c r="B36" s="68" t="s">
        <v>51</v>
      </c>
      <c r="C36" s="70">
        <v>156</v>
      </c>
      <c r="D36" s="70">
        <v>55</v>
      </c>
      <c r="E36" s="70">
        <v>13260</v>
      </c>
      <c r="F36" s="70">
        <v>3129</v>
      </c>
      <c r="G36" s="93">
        <v>1.18E-2</v>
      </c>
      <c r="H36" s="93">
        <v>1.7600000000000001E-2</v>
      </c>
      <c r="I36" s="72">
        <v>0.11</v>
      </c>
      <c r="J36" s="94">
        <v>0.15</v>
      </c>
      <c r="K36" s="73">
        <v>0.09</v>
      </c>
      <c r="L36" s="73">
        <v>0.03</v>
      </c>
      <c r="M36" s="74"/>
      <c r="N36" s="75"/>
      <c r="O36" s="76">
        <v>0.12</v>
      </c>
    </row>
    <row r="37" spans="1:15" x14ac:dyDescent="0.2">
      <c r="A37" s="67">
        <v>560066</v>
      </c>
      <c r="B37" s="68" t="s">
        <v>52</v>
      </c>
      <c r="C37" s="70">
        <v>406</v>
      </c>
      <c r="D37" s="70">
        <v>109</v>
      </c>
      <c r="E37" s="70">
        <v>9057</v>
      </c>
      <c r="F37" s="70">
        <v>2318</v>
      </c>
      <c r="G37" s="93">
        <v>4.48E-2</v>
      </c>
      <c r="H37" s="93">
        <v>4.7E-2</v>
      </c>
      <c r="I37" s="72">
        <v>0.61</v>
      </c>
      <c r="J37" s="94">
        <v>0.46</v>
      </c>
      <c r="K37" s="73">
        <v>0.49</v>
      </c>
      <c r="L37" s="73">
        <v>0.09</v>
      </c>
      <c r="M37" s="74"/>
      <c r="N37" s="75"/>
      <c r="O37" s="76">
        <v>0.57999999999999996</v>
      </c>
    </row>
    <row r="38" spans="1:15" x14ac:dyDescent="0.2">
      <c r="A38" s="67">
        <v>560067</v>
      </c>
      <c r="B38" s="68" t="s">
        <v>53</v>
      </c>
      <c r="C38" s="70">
        <v>351</v>
      </c>
      <c r="D38" s="70">
        <v>126</v>
      </c>
      <c r="E38" s="70">
        <v>22059</v>
      </c>
      <c r="F38" s="70">
        <v>6962</v>
      </c>
      <c r="G38" s="93">
        <v>1.5900000000000001E-2</v>
      </c>
      <c r="H38" s="93">
        <v>1.8100000000000002E-2</v>
      </c>
      <c r="I38" s="72">
        <v>0.17</v>
      </c>
      <c r="J38" s="94">
        <v>0.16</v>
      </c>
      <c r="K38" s="73">
        <v>0.13</v>
      </c>
      <c r="L38" s="73">
        <v>0.04</v>
      </c>
      <c r="M38" s="74"/>
      <c r="N38" s="75"/>
      <c r="O38" s="76">
        <v>0.17</v>
      </c>
    </row>
    <row r="39" spans="1:15" x14ac:dyDescent="0.2">
      <c r="A39" s="67">
        <v>560068</v>
      </c>
      <c r="B39" s="68" t="s">
        <v>54</v>
      </c>
      <c r="C39" s="70">
        <v>675</v>
      </c>
      <c r="D39" s="70">
        <v>79</v>
      </c>
      <c r="E39" s="70">
        <v>25512</v>
      </c>
      <c r="F39" s="70">
        <v>7475</v>
      </c>
      <c r="G39" s="93">
        <v>2.6499999999999999E-2</v>
      </c>
      <c r="H39" s="93">
        <v>1.06E-2</v>
      </c>
      <c r="I39" s="72">
        <v>0.33</v>
      </c>
      <c r="J39" s="94">
        <v>0.08</v>
      </c>
      <c r="K39" s="73">
        <v>0.25</v>
      </c>
      <c r="L39" s="73">
        <v>0.02</v>
      </c>
      <c r="M39" s="74"/>
      <c r="N39" s="75"/>
      <c r="O39" s="76">
        <v>0.27</v>
      </c>
    </row>
    <row r="40" spans="1:15" ht="26.45" customHeight="1" x14ac:dyDescent="0.2">
      <c r="A40" s="67">
        <v>560069</v>
      </c>
      <c r="B40" s="68" t="s">
        <v>55</v>
      </c>
      <c r="C40" s="70">
        <v>260</v>
      </c>
      <c r="D40" s="70">
        <v>28</v>
      </c>
      <c r="E40" s="70">
        <v>15719</v>
      </c>
      <c r="F40" s="70">
        <v>4367</v>
      </c>
      <c r="G40" s="93">
        <v>1.6500000000000001E-2</v>
      </c>
      <c r="H40" s="93">
        <v>6.4000000000000003E-3</v>
      </c>
      <c r="I40" s="72">
        <v>0.18</v>
      </c>
      <c r="J40" s="94">
        <v>0.04</v>
      </c>
      <c r="K40" s="73">
        <v>0.14000000000000001</v>
      </c>
      <c r="L40" s="73">
        <v>0.01</v>
      </c>
      <c r="M40" s="74"/>
      <c r="N40" s="75"/>
      <c r="O40" s="76">
        <v>0.15</v>
      </c>
    </row>
    <row r="41" spans="1:15" x14ac:dyDescent="0.2">
      <c r="A41" s="67">
        <v>560070</v>
      </c>
      <c r="B41" s="68" t="s">
        <v>56</v>
      </c>
      <c r="C41" s="70">
        <v>5273</v>
      </c>
      <c r="D41" s="70">
        <v>2256</v>
      </c>
      <c r="E41" s="70">
        <v>57117</v>
      </c>
      <c r="F41" s="70">
        <v>18512</v>
      </c>
      <c r="G41" s="93">
        <v>9.2299999999999993E-2</v>
      </c>
      <c r="H41" s="93">
        <v>0.12189999999999999</v>
      </c>
      <c r="I41" s="72">
        <v>1.32</v>
      </c>
      <c r="J41" s="94">
        <v>1.23</v>
      </c>
      <c r="K41" s="73">
        <v>1</v>
      </c>
      <c r="L41" s="73">
        <v>0.3</v>
      </c>
      <c r="M41" s="74"/>
      <c r="N41" s="75"/>
      <c r="O41" s="76">
        <v>1.3</v>
      </c>
    </row>
    <row r="42" spans="1:15" x14ac:dyDescent="0.2">
      <c r="A42" s="67">
        <v>560071</v>
      </c>
      <c r="B42" s="68" t="s">
        <v>57</v>
      </c>
      <c r="C42" s="70">
        <v>293</v>
      </c>
      <c r="D42" s="70">
        <v>241</v>
      </c>
      <c r="E42" s="70">
        <v>18132</v>
      </c>
      <c r="F42" s="70">
        <v>5990</v>
      </c>
      <c r="G42" s="93">
        <v>1.6199999999999999E-2</v>
      </c>
      <c r="H42" s="93">
        <v>4.02E-2</v>
      </c>
      <c r="I42" s="72">
        <v>0.18</v>
      </c>
      <c r="J42" s="94">
        <v>0.39</v>
      </c>
      <c r="K42" s="73">
        <v>0.14000000000000001</v>
      </c>
      <c r="L42" s="73">
        <v>0.1</v>
      </c>
      <c r="M42" s="74"/>
      <c r="N42" s="75"/>
      <c r="O42" s="76">
        <v>0.24</v>
      </c>
    </row>
    <row r="43" spans="1:15" x14ac:dyDescent="0.2">
      <c r="A43" s="67">
        <v>560072</v>
      </c>
      <c r="B43" s="68" t="s">
        <v>58</v>
      </c>
      <c r="C43" s="70">
        <v>453</v>
      </c>
      <c r="D43" s="70">
        <v>161</v>
      </c>
      <c r="E43" s="70">
        <v>19782</v>
      </c>
      <c r="F43" s="70">
        <v>5380</v>
      </c>
      <c r="G43" s="93">
        <v>2.29E-2</v>
      </c>
      <c r="H43" s="93">
        <v>2.9899999999999999E-2</v>
      </c>
      <c r="I43" s="72">
        <v>0.28000000000000003</v>
      </c>
      <c r="J43" s="94">
        <v>0.28000000000000003</v>
      </c>
      <c r="K43" s="73">
        <v>0.22</v>
      </c>
      <c r="L43" s="73">
        <v>0.06</v>
      </c>
      <c r="M43" s="74"/>
      <c r="N43" s="75"/>
      <c r="O43" s="76">
        <v>0.28000000000000003</v>
      </c>
    </row>
    <row r="44" spans="1:15" x14ac:dyDescent="0.2">
      <c r="A44" s="67">
        <v>560073</v>
      </c>
      <c r="B44" s="68" t="s">
        <v>59</v>
      </c>
      <c r="C44" s="70">
        <v>750</v>
      </c>
      <c r="D44" s="70">
        <v>85</v>
      </c>
      <c r="E44" s="70">
        <v>11050</v>
      </c>
      <c r="F44" s="70">
        <v>2273</v>
      </c>
      <c r="G44" s="93">
        <v>6.7900000000000002E-2</v>
      </c>
      <c r="H44" s="93">
        <v>3.7400000000000003E-2</v>
      </c>
      <c r="I44" s="72">
        <v>0.95</v>
      </c>
      <c r="J44" s="94">
        <v>0.36</v>
      </c>
      <c r="K44" s="73">
        <v>0.79</v>
      </c>
      <c r="L44" s="73">
        <v>0.06</v>
      </c>
      <c r="M44" s="74"/>
      <c r="N44" s="75"/>
      <c r="O44" s="76">
        <v>0.85</v>
      </c>
    </row>
    <row r="45" spans="1:15" x14ac:dyDescent="0.2">
      <c r="A45" s="67">
        <v>560074</v>
      </c>
      <c r="B45" s="68" t="s">
        <v>60</v>
      </c>
      <c r="C45" s="70">
        <v>386</v>
      </c>
      <c r="D45" s="70">
        <v>116</v>
      </c>
      <c r="E45" s="70">
        <v>17488</v>
      </c>
      <c r="F45" s="70">
        <v>5546</v>
      </c>
      <c r="G45" s="93">
        <v>2.2100000000000002E-2</v>
      </c>
      <c r="H45" s="93">
        <v>2.0899999999999998E-2</v>
      </c>
      <c r="I45" s="72">
        <v>0.26</v>
      </c>
      <c r="J45" s="94">
        <v>0.19</v>
      </c>
      <c r="K45" s="73">
        <v>0.2</v>
      </c>
      <c r="L45" s="73">
        <v>0.05</v>
      </c>
      <c r="M45" s="74"/>
      <c r="N45" s="75"/>
      <c r="O45" s="76">
        <v>0.25</v>
      </c>
    </row>
    <row r="46" spans="1:15" x14ac:dyDescent="0.2">
      <c r="A46" s="67">
        <v>560075</v>
      </c>
      <c r="B46" s="68" t="s">
        <v>61</v>
      </c>
      <c r="C46" s="70">
        <v>3329</v>
      </c>
      <c r="D46" s="70">
        <v>757</v>
      </c>
      <c r="E46" s="70">
        <v>29948</v>
      </c>
      <c r="F46" s="70">
        <v>9018</v>
      </c>
      <c r="G46" s="93">
        <v>0.11119999999999999</v>
      </c>
      <c r="H46" s="93">
        <v>8.3900000000000002E-2</v>
      </c>
      <c r="I46" s="72">
        <v>1.6</v>
      </c>
      <c r="J46" s="94">
        <v>0.84</v>
      </c>
      <c r="K46" s="73">
        <v>1.23</v>
      </c>
      <c r="L46" s="73">
        <v>0.19</v>
      </c>
      <c r="M46" s="74"/>
      <c r="N46" s="75"/>
      <c r="O46" s="76">
        <v>1.42</v>
      </c>
    </row>
    <row r="47" spans="1:15" x14ac:dyDescent="0.2">
      <c r="A47" s="67">
        <v>560076</v>
      </c>
      <c r="B47" s="68" t="s">
        <v>62</v>
      </c>
      <c r="C47" s="70">
        <v>653</v>
      </c>
      <c r="D47" s="70">
        <v>336</v>
      </c>
      <c r="E47" s="70">
        <v>9129</v>
      </c>
      <c r="F47" s="70">
        <v>2512</v>
      </c>
      <c r="G47" s="93">
        <v>7.1499999999999994E-2</v>
      </c>
      <c r="H47" s="93">
        <v>0.1338</v>
      </c>
      <c r="I47" s="72">
        <v>1.01</v>
      </c>
      <c r="J47" s="94">
        <v>1.36</v>
      </c>
      <c r="K47" s="73">
        <v>0.79</v>
      </c>
      <c r="L47" s="73">
        <v>0.3</v>
      </c>
      <c r="M47" s="74"/>
      <c r="N47" s="75"/>
      <c r="O47" s="76">
        <v>1.0900000000000001</v>
      </c>
    </row>
    <row r="48" spans="1:15" x14ac:dyDescent="0.2">
      <c r="A48" s="67">
        <v>560077</v>
      </c>
      <c r="B48" s="68" t="s">
        <v>63</v>
      </c>
      <c r="C48" s="70">
        <v>1232</v>
      </c>
      <c r="D48" s="70">
        <v>38</v>
      </c>
      <c r="E48" s="70">
        <v>10874</v>
      </c>
      <c r="F48" s="70">
        <v>2216</v>
      </c>
      <c r="G48" s="93">
        <v>0.1133</v>
      </c>
      <c r="H48" s="93">
        <v>1.7100000000000001E-2</v>
      </c>
      <c r="I48" s="72">
        <v>1.63</v>
      </c>
      <c r="J48" s="94">
        <v>0.15</v>
      </c>
      <c r="K48" s="73">
        <v>1.35</v>
      </c>
      <c r="L48" s="73">
        <v>0.03</v>
      </c>
      <c r="M48" s="74"/>
      <c r="N48" s="75"/>
      <c r="O48" s="76">
        <v>1.38</v>
      </c>
    </row>
    <row r="49" spans="1:15" x14ac:dyDescent="0.2">
      <c r="A49" s="67">
        <v>560078</v>
      </c>
      <c r="B49" s="68" t="s">
        <v>64</v>
      </c>
      <c r="C49" s="70">
        <v>497</v>
      </c>
      <c r="D49" s="70">
        <v>347</v>
      </c>
      <c r="E49" s="70">
        <v>34300</v>
      </c>
      <c r="F49" s="70">
        <v>11308</v>
      </c>
      <c r="G49" s="93">
        <v>1.4500000000000001E-2</v>
      </c>
      <c r="H49" s="93">
        <v>3.0700000000000002E-2</v>
      </c>
      <c r="I49" s="72">
        <v>0.15</v>
      </c>
      <c r="J49" s="94">
        <v>0.28999999999999998</v>
      </c>
      <c r="K49" s="73">
        <v>0.11</v>
      </c>
      <c r="L49" s="73">
        <v>7.0000000000000007E-2</v>
      </c>
      <c r="M49" s="74"/>
      <c r="N49" s="75"/>
      <c r="O49" s="76">
        <v>0.18</v>
      </c>
    </row>
    <row r="50" spans="1:15" x14ac:dyDescent="0.2">
      <c r="A50" s="67">
        <v>560079</v>
      </c>
      <c r="B50" s="68" t="s">
        <v>65</v>
      </c>
      <c r="C50" s="70">
        <v>1871</v>
      </c>
      <c r="D50" s="70">
        <v>900</v>
      </c>
      <c r="E50" s="70">
        <v>33434</v>
      </c>
      <c r="F50" s="70">
        <v>9701</v>
      </c>
      <c r="G50" s="93">
        <v>5.6000000000000001E-2</v>
      </c>
      <c r="H50" s="93">
        <v>9.2799999999999994E-2</v>
      </c>
      <c r="I50" s="72">
        <v>0.77</v>
      </c>
      <c r="J50" s="94">
        <v>0.93</v>
      </c>
      <c r="K50" s="73">
        <v>0.6</v>
      </c>
      <c r="L50" s="73">
        <v>0.2</v>
      </c>
      <c r="M50" s="74"/>
      <c r="N50" s="75"/>
      <c r="O50" s="76">
        <v>0.8</v>
      </c>
    </row>
    <row r="51" spans="1:15" ht="15" customHeight="1" x14ac:dyDescent="0.2">
      <c r="A51" s="67">
        <v>560080</v>
      </c>
      <c r="B51" s="68" t="s">
        <v>66</v>
      </c>
      <c r="C51" s="70">
        <v>79</v>
      </c>
      <c r="D51" s="70">
        <v>15</v>
      </c>
      <c r="E51" s="70">
        <v>17599</v>
      </c>
      <c r="F51" s="70">
        <v>5242</v>
      </c>
      <c r="G51" s="93">
        <v>4.4999999999999997E-3</v>
      </c>
      <c r="H51" s="93">
        <v>2.8999999999999998E-3</v>
      </c>
      <c r="I51" s="72">
        <v>0</v>
      </c>
      <c r="J51" s="94">
        <v>0</v>
      </c>
      <c r="K51" s="73">
        <v>0</v>
      </c>
      <c r="L51" s="73">
        <v>0</v>
      </c>
      <c r="M51" s="74"/>
      <c r="N51" s="75"/>
      <c r="O51" s="76">
        <v>0</v>
      </c>
    </row>
    <row r="52" spans="1:15" x14ac:dyDescent="0.2">
      <c r="A52" s="67">
        <v>560081</v>
      </c>
      <c r="B52" s="68" t="s">
        <v>67</v>
      </c>
      <c r="C52" s="70">
        <v>433</v>
      </c>
      <c r="D52" s="70">
        <v>135</v>
      </c>
      <c r="E52" s="70">
        <v>20041</v>
      </c>
      <c r="F52" s="70">
        <v>6538</v>
      </c>
      <c r="G52" s="93">
        <v>2.1600000000000001E-2</v>
      </c>
      <c r="H52" s="93">
        <v>2.06E-2</v>
      </c>
      <c r="I52" s="72">
        <v>0.26</v>
      </c>
      <c r="J52" s="94">
        <v>0.18</v>
      </c>
      <c r="K52" s="73">
        <v>0.2</v>
      </c>
      <c r="L52" s="73">
        <v>0.05</v>
      </c>
      <c r="M52" s="74"/>
      <c r="N52" s="75"/>
      <c r="O52" s="76">
        <v>0.25</v>
      </c>
    </row>
    <row r="53" spans="1:15" x14ac:dyDescent="0.2">
      <c r="A53" s="67">
        <v>560082</v>
      </c>
      <c r="B53" s="68" t="s">
        <v>68</v>
      </c>
      <c r="C53" s="70">
        <v>297</v>
      </c>
      <c r="D53" s="70">
        <v>107</v>
      </c>
      <c r="E53" s="70">
        <v>15670</v>
      </c>
      <c r="F53" s="70">
        <v>3926</v>
      </c>
      <c r="G53" s="93">
        <v>1.9E-2</v>
      </c>
      <c r="H53" s="93">
        <v>2.7300000000000001E-2</v>
      </c>
      <c r="I53" s="72">
        <v>0.22</v>
      </c>
      <c r="J53" s="94">
        <v>0.25</v>
      </c>
      <c r="K53" s="73">
        <v>0.18</v>
      </c>
      <c r="L53" s="73">
        <v>0.05</v>
      </c>
      <c r="M53" s="74"/>
      <c r="N53" s="75"/>
      <c r="O53" s="76">
        <v>0.23</v>
      </c>
    </row>
    <row r="54" spans="1:15" x14ac:dyDescent="0.2">
      <c r="A54" s="67">
        <v>560083</v>
      </c>
      <c r="B54" s="68" t="s">
        <v>69</v>
      </c>
      <c r="C54" s="70">
        <v>104</v>
      </c>
      <c r="D54" s="70">
        <v>10</v>
      </c>
      <c r="E54" s="70">
        <v>14232</v>
      </c>
      <c r="F54" s="70">
        <v>3328</v>
      </c>
      <c r="G54" s="93">
        <v>7.3000000000000001E-3</v>
      </c>
      <c r="H54" s="93">
        <v>3.0000000000000001E-3</v>
      </c>
      <c r="I54" s="72">
        <v>0.04</v>
      </c>
      <c r="J54" s="94">
        <v>0</v>
      </c>
      <c r="K54" s="73">
        <v>0.03</v>
      </c>
      <c r="L54" s="73">
        <v>0</v>
      </c>
      <c r="M54" s="74"/>
      <c r="N54" s="75"/>
      <c r="O54" s="76">
        <v>0.03</v>
      </c>
    </row>
    <row r="55" spans="1:15" x14ac:dyDescent="0.2">
      <c r="A55" s="67">
        <v>560084</v>
      </c>
      <c r="B55" s="68" t="s">
        <v>70</v>
      </c>
      <c r="C55" s="70">
        <v>108</v>
      </c>
      <c r="D55" s="70">
        <v>116</v>
      </c>
      <c r="E55" s="70">
        <v>21216</v>
      </c>
      <c r="F55" s="70">
        <v>7391</v>
      </c>
      <c r="G55" s="93">
        <v>5.1000000000000004E-3</v>
      </c>
      <c r="H55" s="93">
        <v>1.5699999999999999E-2</v>
      </c>
      <c r="I55" s="72">
        <v>0.01</v>
      </c>
      <c r="J55" s="94">
        <v>0.13</v>
      </c>
      <c r="K55" s="73">
        <v>0.01</v>
      </c>
      <c r="L55" s="73">
        <v>0.03</v>
      </c>
      <c r="M55" s="74"/>
      <c r="N55" s="75"/>
      <c r="O55" s="76">
        <v>0.04</v>
      </c>
    </row>
    <row r="56" spans="1:15" ht="25.5" x14ac:dyDescent="0.2">
      <c r="A56" s="67">
        <v>560085</v>
      </c>
      <c r="B56" s="68" t="s">
        <v>71</v>
      </c>
      <c r="C56" s="70">
        <v>305</v>
      </c>
      <c r="D56" s="70">
        <v>14</v>
      </c>
      <c r="E56" s="70">
        <v>9693</v>
      </c>
      <c r="F56" s="70">
        <v>480</v>
      </c>
      <c r="G56" s="93">
        <v>3.15E-2</v>
      </c>
      <c r="H56" s="93">
        <v>2.92E-2</v>
      </c>
      <c r="I56" s="72">
        <v>0.41</v>
      </c>
      <c r="J56" s="94">
        <v>0.27</v>
      </c>
      <c r="K56" s="73">
        <v>0.39</v>
      </c>
      <c r="L56" s="73">
        <v>0.01</v>
      </c>
      <c r="M56" s="74"/>
      <c r="N56" s="75"/>
      <c r="O56" s="76">
        <v>0.4</v>
      </c>
    </row>
    <row r="57" spans="1:15" ht="25.5" x14ac:dyDescent="0.2">
      <c r="A57" s="67">
        <v>560086</v>
      </c>
      <c r="B57" s="68" t="s">
        <v>72</v>
      </c>
      <c r="C57" s="70">
        <v>1021</v>
      </c>
      <c r="D57" s="70">
        <v>29</v>
      </c>
      <c r="E57" s="70">
        <v>18248</v>
      </c>
      <c r="F57" s="70">
        <v>689</v>
      </c>
      <c r="G57" s="93">
        <v>5.6000000000000001E-2</v>
      </c>
      <c r="H57" s="93">
        <v>4.2099999999999999E-2</v>
      </c>
      <c r="I57" s="72">
        <v>0.77</v>
      </c>
      <c r="J57" s="94">
        <v>0.41</v>
      </c>
      <c r="K57" s="73">
        <v>0.74</v>
      </c>
      <c r="L57" s="73">
        <v>0.02</v>
      </c>
      <c r="M57" s="74"/>
      <c r="N57" s="75"/>
      <c r="O57" s="76">
        <v>0.76</v>
      </c>
    </row>
    <row r="58" spans="1:15" x14ac:dyDescent="0.2">
      <c r="A58" s="67">
        <v>560087</v>
      </c>
      <c r="B58" s="68" t="s">
        <v>73</v>
      </c>
      <c r="C58" s="70">
        <v>936</v>
      </c>
      <c r="D58" s="70">
        <v>1</v>
      </c>
      <c r="E58" s="70">
        <v>23714</v>
      </c>
      <c r="F58" s="70">
        <v>1</v>
      </c>
      <c r="G58" s="93">
        <v>3.95E-2</v>
      </c>
      <c r="H58" s="93">
        <v>0</v>
      </c>
      <c r="I58" s="72">
        <v>0.53</v>
      </c>
      <c r="J58" s="94">
        <v>0</v>
      </c>
      <c r="K58" s="73">
        <v>0.53</v>
      </c>
      <c r="L58" s="73">
        <v>0</v>
      </c>
      <c r="M58" s="74"/>
      <c r="N58" s="75"/>
      <c r="O58" s="76">
        <v>0.53</v>
      </c>
    </row>
    <row r="59" spans="1:15" ht="25.5" x14ac:dyDescent="0.2">
      <c r="A59" s="67">
        <v>560088</v>
      </c>
      <c r="B59" s="68" t="s">
        <v>74</v>
      </c>
      <c r="C59" s="70">
        <v>86</v>
      </c>
      <c r="D59" s="70">
        <v>0</v>
      </c>
      <c r="E59" s="70">
        <v>5569</v>
      </c>
      <c r="F59" s="70">
        <v>0</v>
      </c>
      <c r="G59" s="93">
        <v>1.54E-2</v>
      </c>
      <c r="H59" s="93">
        <v>0</v>
      </c>
      <c r="I59" s="72">
        <v>0.16</v>
      </c>
      <c r="J59" s="94">
        <v>0</v>
      </c>
      <c r="K59" s="73">
        <v>0.16</v>
      </c>
      <c r="L59" s="73">
        <v>0</v>
      </c>
      <c r="M59" s="74"/>
      <c r="N59" s="75"/>
      <c r="O59" s="76">
        <v>0.16</v>
      </c>
    </row>
    <row r="60" spans="1:15" ht="25.5" x14ac:dyDescent="0.2">
      <c r="A60" s="67">
        <v>560089</v>
      </c>
      <c r="B60" s="68" t="s">
        <v>75</v>
      </c>
      <c r="C60" s="70">
        <v>263</v>
      </c>
      <c r="D60" s="70">
        <v>0</v>
      </c>
      <c r="E60" s="70">
        <v>3730</v>
      </c>
      <c r="F60" s="70">
        <v>0</v>
      </c>
      <c r="G60" s="93">
        <v>7.0499999999999993E-2</v>
      </c>
      <c r="H60" s="93">
        <v>0</v>
      </c>
      <c r="I60" s="72">
        <v>0.99</v>
      </c>
      <c r="J60" s="94">
        <v>0</v>
      </c>
      <c r="K60" s="73">
        <v>0.99</v>
      </c>
      <c r="L60" s="73">
        <v>0</v>
      </c>
      <c r="M60" s="74"/>
      <c r="N60" s="75"/>
      <c r="O60" s="76">
        <v>0.99</v>
      </c>
    </row>
    <row r="61" spans="1:15" ht="25.5" x14ac:dyDescent="0.2">
      <c r="A61" s="67">
        <v>560096</v>
      </c>
      <c r="B61" s="68" t="s">
        <v>76</v>
      </c>
      <c r="C61" s="70">
        <v>14</v>
      </c>
      <c r="D61" s="70">
        <v>1</v>
      </c>
      <c r="E61" s="70">
        <v>506</v>
      </c>
      <c r="F61" s="70">
        <v>35</v>
      </c>
      <c r="G61" s="93">
        <v>2.7699999999999999E-2</v>
      </c>
      <c r="H61" s="93">
        <v>2.86E-2</v>
      </c>
      <c r="I61" s="72">
        <v>0.35</v>
      </c>
      <c r="J61" s="94">
        <v>0.27</v>
      </c>
      <c r="K61" s="73">
        <v>0.33</v>
      </c>
      <c r="L61" s="73">
        <v>0.02</v>
      </c>
      <c r="M61" s="74"/>
      <c r="N61" s="75"/>
      <c r="O61" s="76">
        <v>0.35</v>
      </c>
    </row>
    <row r="62" spans="1:15" ht="27.75" customHeight="1" x14ac:dyDescent="0.2">
      <c r="A62" s="67">
        <v>560098</v>
      </c>
      <c r="B62" s="68" t="s">
        <v>77</v>
      </c>
      <c r="C62" s="70">
        <v>132</v>
      </c>
      <c r="D62" s="70">
        <v>0</v>
      </c>
      <c r="E62" s="70">
        <v>6030</v>
      </c>
      <c r="F62" s="70">
        <v>0</v>
      </c>
      <c r="G62" s="93">
        <v>2.1899999999999999E-2</v>
      </c>
      <c r="H62" s="93">
        <v>0</v>
      </c>
      <c r="I62" s="72">
        <v>0.26</v>
      </c>
      <c r="J62" s="94">
        <v>0</v>
      </c>
      <c r="K62" s="73">
        <v>0.26</v>
      </c>
      <c r="L62" s="73">
        <v>0</v>
      </c>
      <c r="M62" s="74"/>
      <c r="N62" s="75"/>
      <c r="O62" s="76">
        <v>0.26</v>
      </c>
    </row>
    <row r="63" spans="1:15" s="86" customFormat="1" ht="38.25" x14ac:dyDescent="0.2">
      <c r="A63" s="67">
        <v>560099</v>
      </c>
      <c r="B63" s="68" t="s">
        <v>78</v>
      </c>
      <c r="C63" s="70">
        <v>123</v>
      </c>
      <c r="D63" s="70">
        <v>18</v>
      </c>
      <c r="E63" s="70">
        <v>2371</v>
      </c>
      <c r="F63" s="70">
        <v>159</v>
      </c>
      <c r="G63" s="93">
        <v>5.1900000000000002E-2</v>
      </c>
      <c r="H63" s="93">
        <v>0.1132</v>
      </c>
      <c r="I63" s="72">
        <v>0.71</v>
      </c>
      <c r="J63" s="94">
        <v>1.1399999999999999</v>
      </c>
      <c r="K63" s="73">
        <v>0.67</v>
      </c>
      <c r="L63" s="73">
        <v>7.0000000000000007E-2</v>
      </c>
      <c r="M63" s="74"/>
      <c r="N63" s="75"/>
      <c r="O63" s="76">
        <v>0.74</v>
      </c>
    </row>
    <row r="64" spans="1:15" ht="38.25" x14ac:dyDescent="0.2">
      <c r="A64" s="67">
        <v>560206</v>
      </c>
      <c r="B64" s="68" t="s">
        <v>32</v>
      </c>
      <c r="C64" s="70">
        <v>2199</v>
      </c>
      <c r="D64" s="70">
        <v>2</v>
      </c>
      <c r="E64" s="70">
        <v>74989</v>
      </c>
      <c r="F64" s="70">
        <v>86</v>
      </c>
      <c r="G64" s="93">
        <v>2.93E-2</v>
      </c>
      <c r="H64" s="93">
        <v>2.3300000000000001E-2</v>
      </c>
      <c r="I64" s="72">
        <v>0.37</v>
      </c>
      <c r="J64" s="94">
        <v>0.21</v>
      </c>
      <c r="K64" s="73">
        <v>0.37</v>
      </c>
      <c r="L64" s="73">
        <v>0</v>
      </c>
      <c r="M64" s="74"/>
      <c r="N64" s="75"/>
      <c r="O64" s="76">
        <v>0.37</v>
      </c>
    </row>
    <row r="65" spans="1:15" ht="38.25" x14ac:dyDescent="0.2">
      <c r="A65" s="77">
        <v>560214</v>
      </c>
      <c r="B65" s="68" t="s">
        <v>37</v>
      </c>
      <c r="C65" s="70">
        <v>3672</v>
      </c>
      <c r="D65" s="70">
        <v>718</v>
      </c>
      <c r="E65" s="70">
        <v>82881</v>
      </c>
      <c r="F65" s="70">
        <v>26359</v>
      </c>
      <c r="G65" s="93">
        <v>4.4299999999999999E-2</v>
      </c>
      <c r="H65" s="93">
        <v>2.7199999999999998E-2</v>
      </c>
      <c r="I65" s="72">
        <v>0.6</v>
      </c>
      <c r="J65" s="94">
        <v>0.25</v>
      </c>
      <c r="K65" s="73">
        <v>0.46</v>
      </c>
      <c r="L65" s="73">
        <v>0.06</v>
      </c>
      <c r="M65" s="78"/>
      <c r="N65" s="75"/>
      <c r="O65" s="76">
        <v>0.52</v>
      </c>
    </row>
    <row r="66" spans="1:15" s="86" customFormat="1" x14ac:dyDescent="0.2">
      <c r="A66" s="79"/>
      <c r="B66" s="80" t="s">
        <v>95</v>
      </c>
      <c r="C66" s="96">
        <v>81915</v>
      </c>
      <c r="D66" s="96">
        <v>42894</v>
      </c>
      <c r="E66" s="96">
        <v>1496137</v>
      </c>
      <c r="F66" s="96">
        <v>429699</v>
      </c>
      <c r="G66" s="93">
        <v>5.4800000000000001E-2</v>
      </c>
      <c r="H66" s="93">
        <v>9.98E-2</v>
      </c>
      <c r="I66" s="72"/>
      <c r="J66" s="124"/>
      <c r="K66" s="73"/>
      <c r="L66" s="73"/>
      <c r="M66" s="99"/>
      <c r="N66" s="75"/>
      <c r="O66" s="76"/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7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96" zoomScaleNormal="100" zoomScaleSheetLayoutView="196" workbookViewId="0">
      <pane xSplit="2" ySplit="5" topLeftCell="E6" activePane="bottomRight" state="frozen"/>
      <selection pane="topRight" activeCell="C1" sqref="C1"/>
      <selection pane="bottomLeft" activeCell="A6" sqref="A6"/>
      <selection pane="bottomRight" activeCell="M2" sqref="M1:N1048576"/>
    </sheetView>
  </sheetViews>
  <sheetFormatPr defaultRowHeight="12.75" x14ac:dyDescent="0.2"/>
  <cols>
    <col min="1" max="1" width="9.33203125" style="1"/>
    <col min="2" max="2" width="35.6640625" customWidth="1"/>
    <col min="3" max="3" width="11.1640625" bestFit="1" customWidth="1"/>
    <col min="4" max="4" width="12.5" customWidth="1"/>
    <col min="5" max="5" width="11.1640625" style="105" bestFit="1" customWidth="1"/>
    <col min="6" max="6" width="9" style="105" customWidth="1"/>
    <col min="7" max="7" width="11.1640625" style="119" bestFit="1" customWidth="1"/>
    <col min="8" max="8" width="9.1640625" style="119" bestFit="1" customWidth="1"/>
    <col min="9" max="9" width="11.1640625" style="86" bestFit="1" customWidth="1"/>
    <col min="10" max="10" width="8.6640625" style="86" customWidth="1"/>
    <col min="11" max="11" width="11.1640625" style="55" bestFit="1" customWidth="1"/>
    <col min="12" max="12" width="6.5" style="55" bestFit="1" customWidth="1"/>
    <col min="13" max="13" width="11.1640625" bestFit="1" customWidth="1"/>
    <col min="14" max="14" width="9.33203125" customWidth="1"/>
    <col min="15" max="15" width="15.33203125" customWidth="1"/>
  </cols>
  <sheetData>
    <row r="1" spans="1:15" ht="26.25" customHeight="1" x14ac:dyDescent="0.2">
      <c r="A1" s="103"/>
      <c r="B1" s="91"/>
      <c r="C1" s="104"/>
      <c r="D1" s="104"/>
      <c r="G1" s="106"/>
      <c r="H1" s="106"/>
      <c r="K1" s="252" t="s">
        <v>246</v>
      </c>
      <c r="L1" s="252"/>
      <c r="M1" s="252"/>
      <c r="N1" s="252"/>
      <c r="O1" s="252"/>
    </row>
    <row r="2" spans="1:15" ht="23.25" customHeight="1" x14ac:dyDescent="0.25">
      <c r="A2" s="340" t="s">
        <v>127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56"/>
    </row>
    <row r="3" spans="1:15" s="107" customFormat="1" ht="26.25" customHeight="1" x14ac:dyDescent="0.2">
      <c r="A3" s="372" t="s">
        <v>128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M3" s="373" t="s">
        <v>129</v>
      </c>
      <c r="N3" s="373"/>
      <c r="O3" s="373"/>
    </row>
    <row r="4" spans="1:15" ht="78.75" customHeight="1" x14ac:dyDescent="0.2">
      <c r="A4" s="370" t="s">
        <v>109</v>
      </c>
      <c r="B4" s="370" t="s">
        <v>110</v>
      </c>
      <c r="C4" s="374" t="s">
        <v>130</v>
      </c>
      <c r="D4" s="374"/>
      <c r="E4" s="374" t="s">
        <v>131</v>
      </c>
      <c r="F4" s="374"/>
      <c r="G4" s="375" t="s">
        <v>132</v>
      </c>
      <c r="H4" s="375"/>
      <c r="I4" s="376" t="s">
        <v>133</v>
      </c>
      <c r="J4" s="376"/>
      <c r="K4" s="370" t="s">
        <v>115</v>
      </c>
      <c r="L4" s="370"/>
      <c r="M4" s="371" t="s">
        <v>116</v>
      </c>
      <c r="N4" s="371"/>
      <c r="O4" s="60" t="s">
        <v>117</v>
      </c>
    </row>
    <row r="5" spans="1:15" s="109" customFormat="1" ht="25.5" customHeight="1" x14ac:dyDescent="0.2">
      <c r="A5" s="370"/>
      <c r="B5" s="370"/>
      <c r="C5" s="108" t="s">
        <v>134</v>
      </c>
      <c r="D5" s="108" t="s">
        <v>135</v>
      </c>
      <c r="E5" s="108" t="s">
        <v>134</v>
      </c>
      <c r="F5" s="108" t="s">
        <v>135</v>
      </c>
      <c r="G5" s="108" t="s">
        <v>134</v>
      </c>
      <c r="H5" s="108" t="s">
        <v>135</v>
      </c>
      <c r="I5" s="108" t="s">
        <v>134</v>
      </c>
      <c r="J5" s="108" t="s">
        <v>135</v>
      </c>
      <c r="K5" s="108" t="s">
        <v>134</v>
      </c>
      <c r="L5" s="108" t="s">
        <v>135</v>
      </c>
      <c r="M5" s="108" t="s">
        <v>134</v>
      </c>
      <c r="N5" s="108" t="s">
        <v>135</v>
      </c>
      <c r="O5" s="61" t="s">
        <v>120</v>
      </c>
    </row>
    <row r="6" spans="1:15" ht="25.5" x14ac:dyDescent="0.2">
      <c r="A6" s="67">
        <v>560002</v>
      </c>
      <c r="B6" s="68" t="s">
        <v>9</v>
      </c>
      <c r="C6" s="69">
        <v>1023</v>
      </c>
      <c r="D6" s="69">
        <v>0</v>
      </c>
      <c r="E6" s="110">
        <v>3967</v>
      </c>
      <c r="F6" s="110">
        <v>0</v>
      </c>
      <c r="G6" s="111">
        <v>0.25790000000000002</v>
      </c>
      <c r="H6" s="111">
        <v>0</v>
      </c>
      <c r="I6" s="72">
        <v>3.86</v>
      </c>
      <c r="J6" s="72">
        <v>0</v>
      </c>
      <c r="K6" s="73">
        <v>3.86</v>
      </c>
      <c r="L6" s="73">
        <v>0</v>
      </c>
      <c r="M6" s="112"/>
      <c r="N6" s="38"/>
      <c r="O6" s="113">
        <v>3.86</v>
      </c>
    </row>
    <row r="7" spans="1:15" ht="25.5" x14ac:dyDescent="0.2">
      <c r="A7" s="67">
        <v>560014</v>
      </c>
      <c r="B7" s="68" t="s">
        <v>20</v>
      </c>
      <c r="C7" s="69">
        <v>187</v>
      </c>
      <c r="D7" s="69">
        <v>0</v>
      </c>
      <c r="E7" s="110">
        <v>891</v>
      </c>
      <c r="F7" s="110">
        <v>0</v>
      </c>
      <c r="G7" s="111">
        <v>0.2099</v>
      </c>
      <c r="H7" s="111">
        <v>0</v>
      </c>
      <c r="I7" s="72">
        <v>3.12</v>
      </c>
      <c r="J7" s="72">
        <v>0</v>
      </c>
      <c r="K7" s="73">
        <v>3.09</v>
      </c>
      <c r="L7" s="73">
        <v>0</v>
      </c>
      <c r="M7" s="112"/>
      <c r="N7" s="38"/>
      <c r="O7" s="113">
        <v>3.09</v>
      </c>
    </row>
    <row r="8" spans="1:15" x14ac:dyDescent="0.2">
      <c r="A8" s="67">
        <v>560017</v>
      </c>
      <c r="B8" s="68" t="s">
        <v>21</v>
      </c>
      <c r="C8" s="69">
        <v>7118</v>
      </c>
      <c r="D8" s="69">
        <v>0</v>
      </c>
      <c r="E8" s="110">
        <v>18520</v>
      </c>
      <c r="F8" s="110">
        <v>0</v>
      </c>
      <c r="G8" s="111">
        <v>0.38429999999999997</v>
      </c>
      <c r="H8" s="111">
        <v>0</v>
      </c>
      <c r="I8" s="72">
        <v>5</v>
      </c>
      <c r="J8" s="72">
        <v>0</v>
      </c>
      <c r="K8" s="73">
        <v>5</v>
      </c>
      <c r="L8" s="73">
        <v>0</v>
      </c>
      <c r="M8" s="112"/>
      <c r="N8" s="38"/>
      <c r="O8" s="113">
        <v>5</v>
      </c>
    </row>
    <row r="9" spans="1:15" x14ac:dyDescent="0.2">
      <c r="A9" s="67">
        <v>560019</v>
      </c>
      <c r="B9" s="68" t="s">
        <v>22</v>
      </c>
      <c r="C9" s="69">
        <v>8166</v>
      </c>
      <c r="D9" s="69">
        <v>768</v>
      </c>
      <c r="E9" s="110">
        <v>21273</v>
      </c>
      <c r="F9" s="110">
        <v>2308</v>
      </c>
      <c r="G9" s="111">
        <v>0.38390000000000002</v>
      </c>
      <c r="H9" s="111">
        <v>0.33279999999999998</v>
      </c>
      <c r="I9" s="72">
        <v>5</v>
      </c>
      <c r="J9" s="72">
        <v>5</v>
      </c>
      <c r="K9" s="73">
        <v>4.8</v>
      </c>
      <c r="L9" s="73">
        <v>0.2</v>
      </c>
      <c r="M9" s="112"/>
      <c r="N9" s="38"/>
      <c r="O9" s="113">
        <v>5</v>
      </c>
    </row>
    <row r="10" spans="1:15" x14ac:dyDescent="0.2">
      <c r="A10" s="67">
        <v>560021</v>
      </c>
      <c r="B10" s="68" t="s">
        <v>23</v>
      </c>
      <c r="C10" s="69">
        <v>5791</v>
      </c>
      <c r="D10" s="69">
        <v>17436</v>
      </c>
      <c r="E10" s="110">
        <v>13589</v>
      </c>
      <c r="F10" s="110">
        <v>64671</v>
      </c>
      <c r="G10" s="111">
        <v>0.42620000000000002</v>
      </c>
      <c r="H10" s="111">
        <v>0.26960000000000001</v>
      </c>
      <c r="I10" s="72">
        <v>5</v>
      </c>
      <c r="J10" s="72">
        <v>4.55</v>
      </c>
      <c r="K10" s="73">
        <v>3</v>
      </c>
      <c r="L10" s="73">
        <v>1.82</v>
      </c>
      <c r="M10" s="112"/>
      <c r="N10" s="38"/>
      <c r="O10" s="113">
        <v>4.82</v>
      </c>
    </row>
    <row r="11" spans="1:15" x14ac:dyDescent="0.2">
      <c r="A11" s="67">
        <v>560022</v>
      </c>
      <c r="B11" s="68" t="s">
        <v>24</v>
      </c>
      <c r="C11" s="69">
        <v>5817</v>
      </c>
      <c r="D11" s="69">
        <v>12372</v>
      </c>
      <c r="E11" s="110">
        <v>16183</v>
      </c>
      <c r="F11" s="110">
        <v>40766</v>
      </c>
      <c r="G11" s="111">
        <v>0.35949999999999999</v>
      </c>
      <c r="H11" s="111">
        <v>0.30349999999999999</v>
      </c>
      <c r="I11" s="72">
        <v>5</v>
      </c>
      <c r="J11" s="72">
        <v>5</v>
      </c>
      <c r="K11" s="73">
        <v>3.7</v>
      </c>
      <c r="L11" s="73">
        <v>1.3</v>
      </c>
      <c r="M11" s="112"/>
      <c r="N11" s="38"/>
      <c r="O11" s="113">
        <v>5</v>
      </c>
    </row>
    <row r="12" spans="1:15" x14ac:dyDescent="0.2">
      <c r="A12" s="67">
        <v>560024</v>
      </c>
      <c r="B12" s="68" t="s">
        <v>25</v>
      </c>
      <c r="C12" s="69">
        <v>111</v>
      </c>
      <c r="D12" s="69">
        <v>24165</v>
      </c>
      <c r="E12" s="110">
        <v>481</v>
      </c>
      <c r="F12" s="110">
        <v>88995</v>
      </c>
      <c r="G12" s="111">
        <v>0.23080000000000001</v>
      </c>
      <c r="H12" s="111">
        <v>0.27150000000000002</v>
      </c>
      <c r="I12" s="72">
        <v>3.44</v>
      </c>
      <c r="J12" s="72">
        <v>4.59</v>
      </c>
      <c r="K12" s="73">
        <v>0.17</v>
      </c>
      <c r="L12" s="73">
        <v>4.3600000000000003</v>
      </c>
      <c r="M12" s="112"/>
      <c r="N12" s="38"/>
      <c r="O12" s="113">
        <v>4.53</v>
      </c>
    </row>
    <row r="13" spans="1:15" ht="25.5" x14ac:dyDescent="0.2">
      <c r="A13" s="67">
        <v>560026</v>
      </c>
      <c r="B13" s="68" t="s">
        <v>26</v>
      </c>
      <c r="C13" s="69">
        <v>6394</v>
      </c>
      <c r="D13" s="69">
        <v>7814</v>
      </c>
      <c r="E13" s="110">
        <v>22615</v>
      </c>
      <c r="F13" s="110">
        <v>36671</v>
      </c>
      <c r="G13" s="111">
        <v>0.28270000000000001</v>
      </c>
      <c r="H13" s="111">
        <v>0.21310000000000001</v>
      </c>
      <c r="I13" s="72">
        <v>4.24</v>
      </c>
      <c r="J13" s="72">
        <v>3.54</v>
      </c>
      <c r="K13" s="73">
        <v>3.52</v>
      </c>
      <c r="L13" s="73">
        <v>0.6</v>
      </c>
      <c r="M13" s="112"/>
      <c r="N13" s="38"/>
      <c r="O13" s="113">
        <v>4.12</v>
      </c>
    </row>
    <row r="14" spans="1:15" x14ac:dyDescent="0.2">
      <c r="A14" s="67">
        <v>560032</v>
      </c>
      <c r="B14" s="68" t="s">
        <v>28</v>
      </c>
      <c r="C14" s="69">
        <v>873</v>
      </c>
      <c r="D14" s="69">
        <v>0</v>
      </c>
      <c r="E14" s="110">
        <v>5193</v>
      </c>
      <c r="F14" s="110">
        <v>0</v>
      </c>
      <c r="G14" s="111">
        <v>0.1681</v>
      </c>
      <c r="H14" s="111">
        <v>0</v>
      </c>
      <c r="I14" s="72">
        <v>2.48</v>
      </c>
      <c r="J14" s="72">
        <v>0</v>
      </c>
      <c r="K14" s="73">
        <v>2.48</v>
      </c>
      <c r="L14" s="73">
        <v>0</v>
      </c>
      <c r="M14" s="112"/>
      <c r="N14" s="38"/>
      <c r="O14" s="113">
        <v>2.48</v>
      </c>
    </row>
    <row r="15" spans="1:15" x14ac:dyDescent="0.2">
      <c r="A15" s="67">
        <v>560033</v>
      </c>
      <c r="B15" s="68" t="s">
        <v>29</v>
      </c>
      <c r="C15" s="69">
        <v>3300</v>
      </c>
      <c r="D15" s="69">
        <v>0</v>
      </c>
      <c r="E15" s="110">
        <v>9391</v>
      </c>
      <c r="F15" s="110">
        <v>0</v>
      </c>
      <c r="G15" s="111">
        <v>0.35139999999999999</v>
      </c>
      <c r="H15" s="111">
        <v>0</v>
      </c>
      <c r="I15" s="72">
        <v>5</v>
      </c>
      <c r="J15" s="72">
        <v>0</v>
      </c>
      <c r="K15" s="73">
        <v>5</v>
      </c>
      <c r="L15" s="73">
        <v>0</v>
      </c>
      <c r="M15" s="112"/>
      <c r="N15" s="38"/>
      <c r="O15" s="113">
        <v>5</v>
      </c>
    </row>
    <row r="16" spans="1:15" x14ac:dyDescent="0.2">
      <c r="A16" s="67">
        <v>560034</v>
      </c>
      <c r="B16" s="68" t="s">
        <v>30</v>
      </c>
      <c r="C16" s="69">
        <v>2409</v>
      </c>
      <c r="D16" s="69">
        <v>0</v>
      </c>
      <c r="E16" s="110">
        <v>9527</v>
      </c>
      <c r="F16" s="110">
        <v>0</v>
      </c>
      <c r="G16" s="111">
        <v>0.25290000000000001</v>
      </c>
      <c r="H16" s="111">
        <v>0</v>
      </c>
      <c r="I16" s="72">
        <v>3.78</v>
      </c>
      <c r="J16" s="72">
        <v>0</v>
      </c>
      <c r="K16" s="73">
        <v>3.78</v>
      </c>
      <c r="L16" s="73">
        <v>0</v>
      </c>
      <c r="M16" s="112"/>
      <c r="N16" s="38"/>
      <c r="O16" s="113">
        <v>3.78</v>
      </c>
    </row>
    <row r="17" spans="1:15" x14ac:dyDescent="0.2">
      <c r="A17" s="67">
        <v>560035</v>
      </c>
      <c r="B17" s="68" t="s">
        <v>31</v>
      </c>
      <c r="C17" s="69">
        <v>0</v>
      </c>
      <c r="D17" s="69">
        <v>10675</v>
      </c>
      <c r="E17" s="110">
        <v>0</v>
      </c>
      <c r="F17" s="110">
        <v>41390</v>
      </c>
      <c r="G17" s="111">
        <v>0</v>
      </c>
      <c r="H17" s="111">
        <v>0.25790000000000002</v>
      </c>
      <c r="I17" s="72">
        <v>0</v>
      </c>
      <c r="J17" s="72">
        <v>4.3499999999999996</v>
      </c>
      <c r="K17" s="73">
        <v>0</v>
      </c>
      <c r="L17" s="73">
        <v>4.13</v>
      </c>
      <c r="M17" s="112"/>
      <c r="N17" s="38"/>
      <c r="O17" s="113">
        <v>4.13</v>
      </c>
    </row>
    <row r="18" spans="1:15" x14ac:dyDescent="0.2">
      <c r="A18" s="67">
        <v>560036</v>
      </c>
      <c r="B18" s="68" t="s">
        <v>27</v>
      </c>
      <c r="C18" s="69">
        <v>3806</v>
      </c>
      <c r="D18" s="69">
        <v>4500</v>
      </c>
      <c r="E18" s="110">
        <v>11900</v>
      </c>
      <c r="F18" s="110">
        <v>17705</v>
      </c>
      <c r="G18" s="111">
        <v>0.31979999999999997</v>
      </c>
      <c r="H18" s="111">
        <v>0.25419999999999998</v>
      </c>
      <c r="I18" s="72">
        <v>4.8099999999999996</v>
      </c>
      <c r="J18" s="72">
        <v>4.28</v>
      </c>
      <c r="K18" s="73">
        <v>3.9</v>
      </c>
      <c r="L18" s="73">
        <v>0.81</v>
      </c>
      <c r="M18" s="112"/>
      <c r="N18" s="38"/>
      <c r="O18" s="113">
        <v>4.71</v>
      </c>
    </row>
    <row r="19" spans="1:15" x14ac:dyDescent="0.2">
      <c r="A19" s="67">
        <v>560041</v>
      </c>
      <c r="B19" s="68" t="s">
        <v>33</v>
      </c>
      <c r="C19" s="69">
        <v>0</v>
      </c>
      <c r="D19" s="69">
        <v>7131</v>
      </c>
      <c r="E19" s="110">
        <v>0</v>
      </c>
      <c r="F19" s="110">
        <v>29209</v>
      </c>
      <c r="G19" s="111">
        <v>0</v>
      </c>
      <c r="H19" s="111">
        <v>0.24410000000000001</v>
      </c>
      <c r="I19" s="72">
        <v>0</v>
      </c>
      <c r="J19" s="72">
        <v>4.0999999999999996</v>
      </c>
      <c r="K19" s="73">
        <v>0</v>
      </c>
      <c r="L19" s="73">
        <v>3.9</v>
      </c>
      <c r="M19" s="112"/>
      <c r="N19" s="38"/>
      <c r="O19" s="113">
        <v>3.9</v>
      </c>
    </row>
    <row r="20" spans="1:15" x14ac:dyDescent="0.2">
      <c r="A20" s="67">
        <v>560043</v>
      </c>
      <c r="B20" s="68" t="s">
        <v>34</v>
      </c>
      <c r="C20" s="69">
        <v>1136</v>
      </c>
      <c r="D20" s="69">
        <v>520</v>
      </c>
      <c r="E20" s="110">
        <v>5277</v>
      </c>
      <c r="F20" s="110">
        <v>7620</v>
      </c>
      <c r="G20" s="111">
        <v>0.21529999999999999</v>
      </c>
      <c r="H20" s="111">
        <v>6.8199999999999997E-2</v>
      </c>
      <c r="I20" s="72">
        <v>3.2</v>
      </c>
      <c r="J20" s="72">
        <v>0.95</v>
      </c>
      <c r="K20" s="73">
        <v>2.56</v>
      </c>
      <c r="L20" s="73">
        <v>0.19</v>
      </c>
      <c r="M20" s="112"/>
      <c r="N20" s="38"/>
      <c r="O20" s="113">
        <v>2.75</v>
      </c>
    </row>
    <row r="21" spans="1:15" x14ac:dyDescent="0.2">
      <c r="A21" s="67">
        <v>560045</v>
      </c>
      <c r="B21" s="68" t="s">
        <v>35</v>
      </c>
      <c r="C21" s="69">
        <v>1381</v>
      </c>
      <c r="D21" s="69">
        <v>3020</v>
      </c>
      <c r="E21" s="110">
        <v>4822</v>
      </c>
      <c r="F21" s="110">
        <v>9241</v>
      </c>
      <c r="G21" s="111">
        <v>0.28639999999999999</v>
      </c>
      <c r="H21" s="111">
        <v>0.32679999999999998</v>
      </c>
      <c r="I21" s="72">
        <v>4.3</v>
      </c>
      <c r="J21" s="72">
        <v>5</v>
      </c>
      <c r="K21" s="73">
        <v>3.31</v>
      </c>
      <c r="L21" s="73">
        <v>1.1499999999999999</v>
      </c>
      <c r="M21" s="112"/>
      <c r="N21" s="38"/>
      <c r="O21" s="113">
        <v>4.46</v>
      </c>
    </row>
    <row r="22" spans="1:15" x14ac:dyDescent="0.2">
      <c r="A22" s="67">
        <v>560047</v>
      </c>
      <c r="B22" s="68" t="s">
        <v>36</v>
      </c>
      <c r="C22" s="69">
        <v>1610</v>
      </c>
      <c r="D22" s="69">
        <v>1895</v>
      </c>
      <c r="E22" s="110">
        <v>7308</v>
      </c>
      <c r="F22" s="110">
        <v>12479</v>
      </c>
      <c r="G22" s="111">
        <v>0.2203</v>
      </c>
      <c r="H22" s="111">
        <v>0.15190000000000001</v>
      </c>
      <c r="I22" s="72">
        <v>3.28</v>
      </c>
      <c r="J22" s="72">
        <v>2.4500000000000002</v>
      </c>
      <c r="K22" s="73">
        <v>2.56</v>
      </c>
      <c r="L22" s="73">
        <v>0.54</v>
      </c>
      <c r="M22" s="112"/>
      <c r="N22" s="38"/>
      <c r="O22" s="113">
        <v>3.1</v>
      </c>
    </row>
    <row r="23" spans="1:15" x14ac:dyDescent="0.2">
      <c r="A23" s="67">
        <v>560052</v>
      </c>
      <c r="B23" s="68" t="s">
        <v>38</v>
      </c>
      <c r="C23" s="69">
        <v>1147</v>
      </c>
      <c r="D23" s="69">
        <v>1121</v>
      </c>
      <c r="E23" s="110">
        <v>4441</v>
      </c>
      <c r="F23" s="110">
        <v>7266</v>
      </c>
      <c r="G23" s="111">
        <v>0.25829999999999997</v>
      </c>
      <c r="H23" s="111">
        <v>0.15429999999999999</v>
      </c>
      <c r="I23" s="72">
        <v>3.86</v>
      </c>
      <c r="J23" s="72">
        <v>2.4900000000000002</v>
      </c>
      <c r="K23" s="73">
        <v>2.93</v>
      </c>
      <c r="L23" s="73">
        <v>0.6</v>
      </c>
      <c r="M23" s="112"/>
      <c r="N23" s="38"/>
      <c r="O23" s="113">
        <v>3.53</v>
      </c>
    </row>
    <row r="24" spans="1:15" x14ac:dyDescent="0.2">
      <c r="A24" s="67">
        <v>560053</v>
      </c>
      <c r="B24" s="68" t="s">
        <v>39</v>
      </c>
      <c r="C24" s="69">
        <v>1549</v>
      </c>
      <c r="D24" s="69">
        <v>1046</v>
      </c>
      <c r="E24" s="110">
        <v>3979</v>
      </c>
      <c r="F24" s="110">
        <v>5552</v>
      </c>
      <c r="G24" s="111">
        <v>0.38929999999999998</v>
      </c>
      <c r="H24" s="111">
        <v>0.18840000000000001</v>
      </c>
      <c r="I24" s="72">
        <v>5</v>
      </c>
      <c r="J24" s="72">
        <v>3.1</v>
      </c>
      <c r="K24" s="73">
        <v>3.9</v>
      </c>
      <c r="L24" s="73">
        <v>0.68</v>
      </c>
      <c r="M24" s="112"/>
      <c r="N24" s="38"/>
      <c r="O24" s="113">
        <v>4.58</v>
      </c>
    </row>
    <row r="25" spans="1:15" x14ac:dyDescent="0.2">
      <c r="A25" s="67">
        <v>560054</v>
      </c>
      <c r="B25" s="68" t="s">
        <v>40</v>
      </c>
      <c r="C25" s="69">
        <v>1066</v>
      </c>
      <c r="D25" s="69">
        <v>976</v>
      </c>
      <c r="E25" s="110">
        <v>3993</v>
      </c>
      <c r="F25" s="110">
        <v>6484</v>
      </c>
      <c r="G25" s="111">
        <v>0.26700000000000002</v>
      </c>
      <c r="H25" s="111">
        <v>0.15049999999999999</v>
      </c>
      <c r="I25" s="72">
        <v>4</v>
      </c>
      <c r="J25" s="72">
        <v>2.4300000000000002</v>
      </c>
      <c r="K25" s="73">
        <v>3</v>
      </c>
      <c r="L25" s="73">
        <v>0.61</v>
      </c>
      <c r="M25" s="112"/>
      <c r="N25" s="38"/>
      <c r="O25" s="113">
        <v>3.61</v>
      </c>
    </row>
    <row r="26" spans="1:15" x14ac:dyDescent="0.2">
      <c r="A26" s="67">
        <v>560055</v>
      </c>
      <c r="B26" s="68" t="s">
        <v>41</v>
      </c>
      <c r="C26" s="69">
        <v>731</v>
      </c>
      <c r="D26" s="69">
        <v>534</v>
      </c>
      <c r="E26" s="110">
        <v>2887</v>
      </c>
      <c r="F26" s="110">
        <v>4247</v>
      </c>
      <c r="G26" s="111">
        <v>0.25319999999999998</v>
      </c>
      <c r="H26" s="111">
        <v>0.12570000000000001</v>
      </c>
      <c r="I26" s="72">
        <v>3.78</v>
      </c>
      <c r="J26" s="72">
        <v>1.98</v>
      </c>
      <c r="K26" s="73">
        <v>3.06</v>
      </c>
      <c r="L26" s="73">
        <v>0.38</v>
      </c>
      <c r="M26" s="112"/>
      <c r="N26" s="38"/>
      <c r="O26" s="113">
        <v>3.44</v>
      </c>
    </row>
    <row r="27" spans="1:15" x14ac:dyDescent="0.2">
      <c r="A27" s="67">
        <v>560056</v>
      </c>
      <c r="B27" s="68" t="s">
        <v>42</v>
      </c>
      <c r="C27" s="69">
        <v>1348</v>
      </c>
      <c r="D27" s="69">
        <v>880</v>
      </c>
      <c r="E27" s="110">
        <v>3935</v>
      </c>
      <c r="F27" s="110">
        <v>4349</v>
      </c>
      <c r="G27" s="111">
        <v>0.34260000000000002</v>
      </c>
      <c r="H27" s="111">
        <v>0.20230000000000001</v>
      </c>
      <c r="I27" s="72">
        <v>5</v>
      </c>
      <c r="J27" s="72">
        <v>3.35</v>
      </c>
      <c r="K27" s="73">
        <v>4.0999999999999996</v>
      </c>
      <c r="L27" s="73">
        <v>0.6</v>
      </c>
      <c r="M27" s="112"/>
      <c r="N27" s="38"/>
      <c r="O27" s="113">
        <v>4.7</v>
      </c>
    </row>
    <row r="28" spans="1:15" x14ac:dyDescent="0.2">
      <c r="A28" s="67">
        <v>560057</v>
      </c>
      <c r="B28" s="68" t="s">
        <v>43</v>
      </c>
      <c r="C28" s="69">
        <v>1332</v>
      </c>
      <c r="D28" s="69">
        <v>1366</v>
      </c>
      <c r="E28" s="110">
        <v>3166</v>
      </c>
      <c r="F28" s="110">
        <v>5028</v>
      </c>
      <c r="G28" s="111">
        <v>0.42070000000000002</v>
      </c>
      <c r="H28" s="111">
        <v>0.2717</v>
      </c>
      <c r="I28" s="72">
        <v>5</v>
      </c>
      <c r="J28" s="72">
        <v>4.59</v>
      </c>
      <c r="K28" s="73">
        <v>3.95</v>
      </c>
      <c r="L28" s="73">
        <v>0.96</v>
      </c>
      <c r="M28" s="112"/>
      <c r="N28" s="38"/>
      <c r="O28" s="113">
        <v>4.91</v>
      </c>
    </row>
    <row r="29" spans="1:15" x14ac:dyDescent="0.2">
      <c r="A29" s="67">
        <v>560058</v>
      </c>
      <c r="B29" s="68" t="s">
        <v>44</v>
      </c>
      <c r="C29" s="69">
        <v>3167</v>
      </c>
      <c r="D29" s="69">
        <v>2553</v>
      </c>
      <c r="E29" s="110">
        <v>8378</v>
      </c>
      <c r="F29" s="110">
        <v>13409</v>
      </c>
      <c r="G29" s="111">
        <v>0.378</v>
      </c>
      <c r="H29" s="111">
        <v>0.19040000000000001</v>
      </c>
      <c r="I29" s="72">
        <v>5</v>
      </c>
      <c r="J29" s="72">
        <v>3.14</v>
      </c>
      <c r="K29" s="73">
        <v>3.9</v>
      </c>
      <c r="L29" s="73">
        <v>0.69</v>
      </c>
      <c r="M29" s="112"/>
      <c r="N29" s="38"/>
      <c r="O29" s="113">
        <v>4.59</v>
      </c>
    </row>
    <row r="30" spans="1:15" x14ac:dyDescent="0.2">
      <c r="A30" s="67">
        <v>560059</v>
      </c>
      <c r="B30" s="68" t="s">
        <v>45</v>
      </c>
      <c r="C30" s="69">
        <v>1047</v>
      </c>
      <c r="D30" s="69">
        <v>1032</v>
      </c>
      <c r="E30" s="110">
        <v>2683</v>
      </c>
      <c r="F30" s="110">
        <v>4050</v>
      </c>
      <c r="G30" s="111">
        <v>0.39019999999999999</v>
      </c>
      <c r="H30" s="111">
        <v>0.25480000000000003</v>
      </c>
      <c r="I30" s="72">
        <v>5</v>
      </c>
      <c r="J30" s="72">
        <v>4.29</v>
      </c>
      <c r="K30" s="73">
        <v>4</v>
      </c>
      <c r="L30" s="73">
        <v>0.86</v>
      </c>
      <c r="M30" s="112"/>
      <c r="N30" s="38"/>
      <c r="O30" s="113">
        <v>4.8600000000000003</v>
      </c>
    </row>
    <row r="31" spans="1:15" x14ac:dyDescent="0.2">
      <c r="A31" s="67">
        <v>560060</v>
      </c>
      <c r="B31" s="68" t="s">
        <v>46</v>
      </c>
      <c r="C31" s="69">
        <v>809</v>
      </c>
      <c r="D31" s="69">
        <v>558</v>
      </c>
      <c r="E31" s="110">
        <v>3026</v>
      </c>
      <c r="F31" s="110">
        <v>5384</v>
      </c>
      <c r="G31" s="111">
        <v>0.26729999999999998</v>
      </c>
      <c r="H31" s="111">
        <v>0.1036</v>
      </c>
      <c r="I31" s="72">
        <v>4</v>
      </c>
      <c r="J31" s="72">
        <v>1.59</v>
      </c>
      <c r="K31" s="73">
        <v>3.08</v>
      </c>
      <c r="L31" s="73">
        <v>0.37</v>
      </c>
      <c r="M31" s="112"/>
      <c r="N31" s="38"/>
      <c r="O31" s="113">
        <v>3.45</v>
      </c>
    </row>
    <row r="32" spans="1:15" x14ac:dyDescent="0.2">
      <c r="A32" s="67">
        <v>560061</v>
      </c>
      <c r="B32" s="68" t="s">
        <v>47</v>
      </c>
      <c r="C32" s="69">
        <v>867</v>
      </c>
      <c r="D32" s="69">
        <v>1126</v>
      </c>
      <c r="E32" s="110">
        <v>4334</v>
      </c>
      <c r="F32" s="110">
        <v>6792</v>
      </c>
      <c r="G32" s="111">
        <v>0.2</v>
      </c>
      <c r="H32" s="111">
        <v>0.1658</v>
      </c>
      <c r="I32" s="72">
        <v>2.97</v>
      </c>
      <c r="J32" s="72">
        <v>2.7</v>
      </c>
      <c r="K32" s="73">
        <v>2.29</v>
      </c>
      <c r="L32" s="73">
        <v>0.62</v>
      </c>
      <c r="M32" s="112"/>
      <c r="N32" s="38"/>
      <c r="O32" s="113">
        <v>2.91</v>
      </c>
    </row>
    <row r="33" spans="1:15" x14ac:dyDescent="0.2">
      <c r="A33" s="67">
        <v>560062</v>
      </c>
      <c r="B33" s="68" t="s">
        <v>48</v>
      </c>
      <c r="C33" s="69">
        <v>1069</v>
      </c>
      <c r="D33" s="69">
        <v>143</v>
      </c>
      <c r="E33" s="110">
        <v>3291</v>
      </c>
      <c r="F33" s="110">
        <v>3429</v>
      </c>
      <c r="G33" s="111">
        <v>0.32479999999999998</v>
      </c>
      <c r="H33" s="111">
        <v>4.1700000000000001E-2</v>
      </c>
      <c r="I33" s="72">
        <v>4.8899999999999997</v>
      </c>
      <c r="J33" s="72">
        <v>0.48</v>
      </c>
      <c r="K33" s="73">
        <v>3.91</v>
      </c>
      <c r="L33" s="73">
        <v>0.1</v>
      </c>
      <c r="M33" s="112"/>
      <c r="N33" s="38"/>
      <c r="O33" s="113">
        <v>4.01</v>
      </c>
    </row>
    <row r="34" spans="1:15" x14ac:dyDescent="0.2">
      <c r="A34" s="67">
        <v>560063</v>
      </c>
      <c r="B34" s="68" t="s">
        <v>49</v>
      </c>
      <c r="C34" s="69">
        <v>862</v>
      </c>
      <c r="D34" s="69">
        <v>214</v>
      </c>
      <c r="E34" s="110">
        <v>3456</v>
      </c>
      <c r="F34" s="110">
        <v>5478</v>
      </c>
      <c r="G34" s="111">
        <v>0.24940000000000001</v>
      </c>
      <c r="H34" s="111">
        <v>3.9100000000000003E-2</v>
      </c>
      <c r="I34" s="72">
        <v>3.73</v>
      </c>
      <c r="J34" s="72">
        <v>0.43</v>
      </c>
      <c r="K34" s="73">
        <v>2.87</v>
      </c>
      <c r="L34" s="73">
        <v>0.1</v>
      </c>
      <c r="M34" s="112"/>
      <c r="N34" s="38"/>
      <c r="O34" s="113">
        <v>2.97</v>
      </c>
    </row>
    <row r="35" spans="1:15" x14ac:dyDescent="0.2">
      <c r="A35" s="67">
        <v>560064</v>
      </c>
      <c r="B35" s="68" t="s">
        <v>50</v>
      </c>
      <c r="C35" s="69">
        <v>2636</v>
      </c>
      <c r="D35" s="69">
        <v>3391</v>
      </c>
      <c r="E35" s="110">
        <v>7813</v>
      </c>
      <c r="F35" s="110">
        <v>14288</v>
      </c>
      <c r="G35" s="111">
        <v>0.33739999999999998</v>
      </c>
      <c r="H35" s="111">
        <v>0.23730000000000001</v>
      </c>
      <c r="I35" s="72">
        <v>5</v>
      </c>
      <c r="J35" s="72">
        <v>3.98</v>
      </c>
      <c r="K35" s="73">
        <v>3.85</v>
      </c>
      <c r="L35" s="73">
        <v>0.92</v>
      </c>
      <c r="M35" s="112"/>
      <c r="N35" s="38"/>
      <c r="O35" s="113">
        <v>4.7699999999999996</v>
      </c>
    </row>
    <row r="36" spans="1:15" x14ac:dyDescent="0.2">
      <c r="A36" s="67">
        <v>560065</v>
      </c>
      <c r="B36" s="68" t="s">
        <v>51</v>
      </c>
      <c r="C36" s="69">
        <v>1133</v>
      </c>
      <c r="D36" s="69">
        <v>623</v>
      </c>
      <c r="E36" s="110">
        <v>3321</v>
      </c>
      <c r="F36" s="110">
        <v>4380</v>
      </c>
      <c r="G36" s="111">
        <v>0.3412</v>
      </c>
      <c r="H36" s="111">
        <v>0.14219999999999999</v>
      </c>
      <c r="I36" s="72">
        <v>5</v>
      </c>
      <c r="J36" s="72">
        <v>2.2799999999999998</v>
      </c>
      <c r="K36" s="73">
        <v>4.05</v>
      </c>
      <c r="L36" s="73">
        <v>0.43</v>
      </c>
      <c r="M36" s="112"/>
      <c r="N36" s="38"/>
      <c r="O36" s="113">
        <v>4.4800000000000004</v>
      </c>
    </row>
    <row r="37" spans="1:15" x14ac:dyDescent="0.2">
      <c r="A37" s="67">
        <v>560066</v>
      </c>
      <c r="B37" s="68" t="s">
        <v>52</v>
      </c>
      <c r="C37" s="69">
        <v>619</v>
      </c>
      <c r="D37" s="69">
        <v>616</v>
      </c>
      <c r="E37" s="110">
        <v>2218</v>
      </c>
      <c r="F37" s="110">
        <v>3168</v>
      </c>
      <c r="G37" s="111">
        <v>0.27910000000000001</v>
      </c>
      <c r="H37" s="111">
        <v>0.19439999999999999</v>
      </c>
      <c r="I37" s="72">
        <v>4.18</v>
      </c>
      <c r="J37" s="72">
        <v>3.21</v>
      </c>
      <c r="K37" s="73">
        <v>3.34</v>
      </c>
      <c r="L37" s="73">
        <v>0.64</v>
      </c>
      <c r="M37" s="112"/>
      <c r="N37" s="38"/>
      <c r="O37" s="113">
        <v>3.98</v>
      </c>
    </row>
    <row r="38" spans="1:15" x14ac:dyDescent="0.2">
      <c r="A38" s="67">
        <v>560067</v>
      </c>
      <c r="B38" s="68" t="s">
        <v>53</v>
      </c>
      <c r="C38" s="69">
        <v>1327</v>
      </c>
      <c r="D38" s="69">
        <v>1866</v>
      </c>
      <c r="E38" s="110">
        <v>5408</v>
      </c>
      <c r="F38" s="110">
        <v>10588</v>
      </c>
      <c r="G38" s="111">
        <v>0.24540000000000001</v>
      </c>
      <c r="H38" s="111">
        <v>0.1762</v>
      </c>
      <c r="I38" s="72">
        <v>3.66</v>
      </c>
      <c r="J38" s="72">
        <v>2.89</v>
      </c>
      <c r="K38" s="73">
        <v>2.78</v>
      </c>
      <c r="L38" s="73">
        <v>0.69</v>
      </c>
      <c r="M38" s="112"/>
      <c r="N38" s="38"/>
      <c r="O38" s="113">
        <v>3.47</v>
      </c>
    </row>
    <row r="39" spans="1:15" x14ac:dyDescent="0.2">
      <c r="A39" s="67">
        <v>560068</v>
      </c>
      <c r="B39" s="68" t="s">
        <v>54</v>
      </c>
      <c r="C39" s="69">
        <v>1990</v>
      </c>
      <c r="D39" s="69">
        <v>1611</v>
      </c>
      <c r="E39" s="110">
        <v>6329</v>
      </c>
      <c r="F39" s="110">
        <v>10693</v>
      </c>
      <c r="G39" s="111">
        <v>0.31440000000000001</v>
      </c>
      <c r="H39" s="111">
        <v>0.1507</v>
      </c>
      <c r="I39" s="72">
        <v>4.7300000000000004</v>
      </c>
      <c r="J39" s="72">
        <v>2.4300000000000002</v>
      </c>
      <c r="K39" s="73">
        <v>3.64</v>
      </c>
      <c r="L39" s="73">
        <v>0.56000000000000005</v>
      </c>
      <c r="M39" s="112"/>
      <c r="N39" s="38"/>
      <c r="O39" s="113">
        <v>4.2</v>
      </c>
    </row>
    <row r="40" spans="1:15" x14ac:dyDescent="0.2">
      <c r="A40" s="67">
        <v>560069</v>
      </c>
      <c r="B40" s="68" t="s">
        <v>55</v>
      </c>
      <c r="C40" s="69">
        <v>1600</v>
      </c>
      <c r="D40" s="69">
        <v>1681</v>
      </c>
      <c r="E40" s="110">
        <v>3906</v>
      </c>
      <c r="F40" s="110">
        <v>6884</v>
      </c>
      <c r="G40" s="111">
        <v>0.40960000000000002</v>
      </c>
      <c r="H40" s="111">
        <v>0.2442</v>
      </c>
      <c r="I40" s="72">
        <v>5</v>
      </c>
      <c r="J40" s="72">
        <v>4.0999999999999996</v>
      </c>
      <c r="K40" s="73">
        <v>3.9</v>
      </c>
      <c r="L40" s="73">
        <v>0.9</v>
      </c>
      <c r="M40" s="112"/>
      <c r="N40" s="38"/>
      <c r="O40" s="113">
        <v>4.8</v>
      </c>
    </row>
    <row r="41" spans="1:15" x14ac:dyDescent="0.2">
      <c r="A41" s="67">
        <v>560070</v>
      </c>
      <c r="B41" s="68" t="s">
        <v>56</v>
      </c>
      <c r="C41" s="69">
        <v>4485</v>
      </c>
      <c r="D41" s="69">
        <v>5596</v>
      </c>
      <c r="E41" s="110">
        <v>13845</v>
      </c>
      <c r="F41" s="110">
        <v>32145</v>
      </c>
      <c r="G41" s="111">
        <v>0.32390000000000002</v>
      </c>
      <c r="H41" s="111">
        <v>0.1741</v>
      </c>
      <c r="I41" s="72">
        <v>4.87</v>
      </c>
      <c r="J41" s="72">
        <v>2.85</v>
      </c>
      <c r="K41" s="73">
        <v>3.7</v>
      </c>
      <c r="L41" s="73">
        <v>0.68</v>
      </c>
      <c r="M41" s="112"/>
      <c r="N41" s="38"/>
      <c r="O41" s="113">
        <v>4.38</v>
      </c>
    </row>
    <row r="42" spans="1:15" x14ac:dyDescent="0.2">
      <c r="A42" s="67">
        <v>560071</v>
      </c>
      <c r="B42" s="68" t="s">
        <v>57</v>
      </c>
      <c r="C42" s="69">
        <v>1558</v>
      </c>
      <c r="D42" s="69">
        <v>1710</v>
      </c>
      <c r="E42" s="110">
        <v>4487</v>
      </c>
      <c r="F42" s="110">
        <v>9312</v>
      </c>
      <c r="G42" s="111">
        <v>0.34720000000000001</v>
      </c>
      <c r="H42" s="111">
        <v>0.18360000000000001</v>
      </c>
      <c r="I42" s="72">
        <v>5</v>
      </c>
      <c r="J42" s="72">
        <v>3.02</v>
      </c>
      <c r="K42" s="73">
        <v>3.75</v>
      </c>
      <c r="L42" s="73">
        <v>0.76</v>
      </c>
      <c r="M42" s="112"/>
      <c r="N42" s="38"/>
      <c r="O42" s="113">
        <v>4.51</v>
      </c>
    </row>
    <row r="43" spans="1:15" x14ac:dyDescent="0.2">
      <c r="A43" s="67">
        <v>560072</v>
      </c>
      <c r="B43" s="68" t="s">
        <v>58</v>
      </c>
      <c r="C43" s="69">
        <v>1967</v>
      </c>
      <c r="D43" s="69">
        <v>1389</v>
      </c>
      <c r="E43" s="110">
        <v>4862</v>
      </c>
      <c r="F43" s="110">
        <v>7828</v>
      </c>
      <c r="G43" s="111">
        <v>0.40460000000000002</v>
      </c>
      <c r="H43" s="111">
        <v>0.1774</v>
      </c>
      <c r="I43" s="72">
        <v>5</v>
      </c>
      <c r="J43" s="72">
        <v>2.91</v>
      </c>
      <c r="K43" s="73">
        <v>3.95</v>
      </c>
      <c r="L43" s="73">
        <v>0.61</v>
      </c>
      <c r="M43" s="112"/>
      <c r="N43" s="38"/>
      <c r="O43" s="113">
        <v>4.5599999999999996</v>
      </c>
    </row>
    <row r="44" spans="1:15" x14ac:dyDescent="0.2">
      <c r="A44" s="67">
        <v>560073</v>
      </c>
      <c r="B44" s="68" t="s">
        <v>59</v>
      </c>
      <c r="C44" s="69">
        <v>917</v>
      </c>
      <c r="D44" s="69">
        <v>816</v>
      </c>
      <c r="E44" s="110">
        <v>2745</v>
      </c>
      <c r="F44" s="110">
        <v>3211</v>
      </c>
      <c r="G44" s="111">
        <v>0.33410000000000001</v>
      </c>
      <c r="H44" s="111">
        <v>0.25409999999999999</v>
      </c>
      <c r="I44" s="72">
        <v>5</v>
      </c>
      <c r="J44" s="72">
        <v>4.28</v>
      </c>
      <c r="K44" s="73">
        <v>4.1500000000000004</v>
      </c>
      <c r="L44" s="73">
        <v>0.73</v>
      </c>
      <c r="M44" s="112"/>
      <c r="N44" s="38"/>
      <c r="O44" s="113">
        <v>4.88</v>
      </c>
    </row>
    <row r="45" spans="1:15" x14ac:dyDescent="0.2">
      <c r="A45" s="67">
        <v>560074</v>
      </c>
      <c r="B45" s="68" t="s">
        <v>60</v>
      </c>
      <c r="C45" s="69">
        <v>960</v>
      </c>
      <c r="D45" s="69">
        <v>1191</v>
      </c>
      <c r="E45" s="110">
        <v>4235</v>
      </c>
      <c r="F45" s="110">
        <v>7258</v>
      </c>
      <c r="G45" s="111">
        <v>0.22670000000000001</v>
      </c>
      <c r="H45" s="111">
        <v>0.1641</v>
      </c>
      <c r="I45" s="72">
        <v>3.38</v>
      </c>
      <c r="J45" s="72">
        <v>2.67</v>
      </c>
      <c r="K45" s="73">
        <v>2.57</v>
      </c>
      <c r="L45" s="73">
        <v>0.64</v>
      </c>
      <c r="M45" s="112"/>
      <c r="N45" s="38"/>
      <c r="O45" s="113">
        <v>3.21</v>
      </c>
    </row>
    <row r="46" spans="1:15" x14ac:dyDescent="0.2">
      <c r="A46" s="67">
        <v>560075</v>
      </c>
      <c r="B46" s="68" t="s">
        <v>61</v>
      </c>
      <c r="C46" s="69">
        <v>2467</v>
      </c>
      <c r="D46" s="69">
        <v>4175</v>
      </c>
      <c r="E46" s="110">
        <v>7319</v>
      </c>
      <c r="F46" s="110">
        <v>14320</v>
      </c>
      <c r="G46" s="111">
        <v>0.33710000000000001</v>
      </c>
      <c r="H46" s="111">
        <v>0.29160000000000003</v>
      </c>
      <c r="I46" s="72">
        <v>5</v>
      </c>
      <c r="J46" s="72">
        <v>4.95</v>
      </c>
      <c r="K46" s="73">
        <v>3.85</v>
      </c>
      <c r="L46" s="73">
        <v>1.1399999999999999</v>
      </c>
      <c r="M46" s="112"/>
      <c r="N46" s="38"/>
      <c r="O46" s="113">
        <v>4.99</v>
      </c>
    </row>
    <row r="47" spans="1:15" x14ac:dyDescent="0.2">
      <c r="A47" s="67">
        <v>560076</v>
      </c>
      <c r="B47" s="68" t="s">
        <v>62</v>
      </c>
      <c r="C47" s="69">
        <v>36</v>
      </c>
      <c r="D47" s="69">
        <v>314</v>
      </c>
      <c r="E47" s="110">
        <v>2248</v>
      </c>
      <c r="F47" s="110">
        <v>3974</v>
      </c>
      <c r="G47" s="111">
        <v>1.6E-2</v>
      </c>
      <c r="H47" s="111">
        <v>7.9000000000000001E-2</v>
      </c>
      <c r="I47" s="72">
        <v>0.14000000000000001</v>
      </c>
      <c r="J47" s="72">
        <v>1.1499999999999999</v>
      </c>
      <c r="K47" s="73">
        <v>0.11</v>
      </c>
      <c r="L47" s="73">
        <v>0.25</v>
      </c>
      <c r="M47" s="112"/>
      <c r="N47" s="38"/>
      <c r="O47" s="113">
        <v>0.36</v>
      </c>
    </row>
    <row r="48" spans="1:15" x14ac:dyDescent="0.2">
      <c r="A48" s="67">
        <v>560077</v>
      </c>
      <c r="B48" s="68" t="s">
        <v>63</v>
      </c>
      <c r="C48" s="69">
        <v>633</v>
      </c>
      <c r="D48" s="69">
        <v>584</v>
      </c>
      <c r="E48" s="110">
        <v>2665</v>
      </c>
      <c r="F48" s="110">
        <v>2889</v>
      </c>
      <c r="G48" s="111">
        <v>0.23749999999999999</v>
      </c>
      <c r="H48" s="111">
        <v>0.2021</v>
      </c>
      <c r="I48" s="72">
        <v>3.54</v>
      </c>
      <c r="J48" s="72">
        <v>3.35</v>
      </c>
      <c r="K48" s="73">
        <v>2.94</v>
      </c>
      <c r="L48" s="73">
        <v>0.56999999999999995</v>
      </c>
      <c r="M48" s="112"/>
      <c r="N48" s="38"/>
      <c r="O48" s="113">
        <v>3.51</v>
      </c>
    </row>
    <row r="49" spans="1:15" x14ac:dyDescent="0.2">
      <c r="A49" s="67">
        <v>560078</v>
      </c>
      <c r="B49" s="68" t="s">
        <v>64</v>
      </c>
      <c r="C49" s="69">
        <v>2420</v>
      </c>
      <c r="D49" s="69">
        <v>2226</v>
      </c>
      <c r="E49" s="110">
        <v>8368</v>
      </c>
      <c r="F49" s="110">
        <v>17198</v>
      </c>
      <c r="G49" s="111">
        <v>0.28920000000000001</v>
      </c>
      <c r="H49" s="111">
        <v>0.12939999999999999</v>
      </c>
      <c r="I49" s="72">
        <v>4.34</v>
      </c>
      <c r="J49" s="72">
        <v>2.0499999999999998</v>
      </c>
      <c r="K49" s="73">
        <v>3.26</v>
      </c>
      <c r="L49" s="73">
        <v>0.51</v>
      </c>
      <c r="M49" s="112"/>
      <c r="N49" s="38"/>
      <c r="O49" s="113">
        <v>3.77</v>
      </c>
    </row>
    <row r="50" spans="1:15" x14ac:dyDescent="0.2">
      <c r="A50" s="67">
        <v>560079</v>
      </c>
      <c r="B50" s="68" t="s">
        <v>65</v>
      </c>
      <c r="C50" s="69">
        <v>2090</v>
      </c>
      <c r="D50" s="69">
        <v>2916</v>
      </c>
      <c r="E50" s="110">
        <v>8294</v>
      </c>
      <c r="F50" s="110">
        <v>14044</v>
      </c>
      <c r="G50" s="111">
        <v>0.252</v>
      </c>
      <c r="H50" s="111">
        <v>0.20760000000000001</v>
      </c>
      <c r="I50" s="72">
        <v>3.77</v>
      </c>
      <c r="J50" s="72">
        <v>3.45</v>
      </c>
      <c r="K50" s="73">
        <v>2.94</v>
      </c>
      <c r="L50" s="73">
        <v>0.76</v>
      </c>
      <c r="M50" s="112"/>
      <c r="N50" s="38"/>
      <c r="O50" s="113">
        <v>3.7</v>
      </c>
    </row>
    <row r="51" spans="1:15" x14ac:dyDescent="0.2">
      <c r="A51" s="67">
        <v>560080</v>
      </c>
      <c r="B51" s="68" t="s">
        <v>66</v>
      </c>
      <c r="C51" s="69">
        <v>1487</v>
      </c>
      <c r="D51" s="69">
        <v>1171</v>
      </c>
      <c r="E51" s="110">
        <v>4294</v>
      </c>
      <c r="F51" s="110">
        <v>7013</v>
      </c>
      <c r="G51" s="111">
        <v>0.3463</v>
      </c>
      <c r="H51" s="111">
        <v>0.16700000000000001</v>
      </c>
      <c r="I51" s="72">
        <v>5</v>
      </c>
      <c r="J51" s="72">
        <v>2.72</v>
      </c>
      <c r="K51" s="73">
        <v>3.85</v>
      </c>
      <c r="L51" s="73">
        <v>0.63</v>
      </c>
      <c r="M51" s="112"/>
      <c r="N51" s="38"/>
      <c r="O51" s="113">
        <v>4.4800000000000004</v>
      </c>
    </row>
    <row r="52" spans="1:15" x14ac:dyDescent="0.2">
      <c r="A52" s="67">
        <v>560081</v>
      </c>
      <c r="B52" s="68" t="s">
        <v>67</v>
      </c>
      <c r="C52" s="69">
        <v>1063</v>
      </c>
      <c r="D52" s="69">
        <v>1593</v>
      </c>
      <c r="E52" s="110">
        <v>4944</v>
      </c>
      <c r="F52" s="110">
        <v>10422</v>
      </c>
      <c r="G52" s="111">
        <v>0.215</v>
      </c>
      <c r="H52" s="111">
        <v>0.15279999999999999</v>
      </c>
      <c r="I52" s="72">
        <v>3.2</v>
      </c>
      <c r="J52" s="72">
        <v>2.4700000000000002</v>
      </c>
      <c r="K52" s="73">
        <v>2.4</v>
      </c>
      <c r="L52" s="73">
        <v>0.62</v>
      </c>
      <c r="M52" s="112"/>
      <c r="N52" s="38"/>
      <c r="O52" s="113">
        <v>3.02</v>
      </c>
    </row>
    <row r="53" spans="1:15" x14ac:dyDescent="0.2">
      <c r="A53" s="67">
        <v>560082</v>
      </c>
      <c r="B53" s="68" t="s">
        <v>68</v>
      </c>
      <c r="C53" s="69">
        <v>976</v>
      </c>
      <c r="D53" s="69">
        <v>703</v>
      </c>
      <c r="E53" s="110">
        <v>3922</v>
      </c>
      <c r="F53" s="110">
        <v>5625</v>
      </c>
      <c r="G53" s="111">
        <v>0.24890000000000001</v>
      </c>
      <c r="H53" s="111">
        <v>0.125</v>
      </c>
      <c r="I53" s="72">
        <v>3.72</v>
      </c>
      <c r="J53" s="72">
        <v>1.97</v>
      </c>
      <c r="K53" s="73">
        <v>2.98</v>
      </c>
      <c r="L53" s="73">
        <v>0.39</v>
      </c>
      <c r="M53" s="112"/>
      <c r="N53" s="38"/>
      <c r="O53" s="113">
        <v>3.37</v>
      </c>
    </row>
    <row r="54" spans="1:15" x14ac:dyDescent="0.2">
      <c r="A54" s="67">
        <v>560083</v>
      </c>
      <c r="B54" s="68" t="s">
        <v>69</v>
      </c>
      <c r="C54" s="69">
        <v>1198</v>
      </c>
      <c r="D54" s="69">
        <v>930</v>
      </c>
      <c r="E54" s="110">
        <v>3459</v>
      </c>
      <c r="F54" s="110">
        <v>5061</v>
      </c>
      <c r="G54" s="111">
        <v>0.3463</v>
      </c>
      <c r="H54" s="111">
        <v>0.18379999999999999</v>
      </c>
      <c r="I54" s="72">
        <v>5</v>
      </c>
      <c r="J54" s="72">
        <v>3.02</v>
      </c>
      <c r="K54" s="73">
        <v>4.05</v>
      </c>
      <c r="L54" s="73">
        <v>0.56999999999999995</v>
      </c>
      <c r="M54" s="112"/>
      <c r="N54" s="38"/>
      <c r="O54" s="113">
        <v>4.62</v>
      </c>
    </row>
    <row r="55" spans="1:15" x14ac:dyDescent="0.2">
      <c r="A55" s="67">
        <v>560084</v>
      </c>
      <c r="B55" s="68" t="s">
        <v>70</v>
      </c>
      <c r="C55" s="69">
        <v>768</v>
      </c>
      <c r="D55" s="69">
        <v>675</v>
      </c>
      <c r="E55" s="110">
        <v>5246</v>
      </c>
      <c r="F55" s="110">
        <v>11351</v>
      </c>
      <c r="G55" s="111">
        <v>0.1464</v>
      </c>
      <c r="H55" s="111">
        <v>5.9499999999999997E-2</v>
      </c>
      <c r="I55" s="72">
        <v>2.14</v>
      </c>
      <c r="J55" s="72">
        <v>0.8</v>
      </c>
      <c r="K55" s="73">
        <v>1.58</v>
      </c>
      <c r="L55" s="73">
        <v>0.21</v>
      </c>
      <c r="M55" s="112"/>
      <c r="N55" s="38"/>
      <c r="O55" s="113">
        <v>1.79</v>
      </c>
    </row>
    <row r="56" spans="1:15" ht="25.5" x14ac:dyDescent="0.2">
      <c r="A56" s="67">
        <v>560085</v>
      </c>
      <c r="B56" s="68" t="s">
        <v>71</v>
      </c>
      <c r="C56" s="69">
        <v>989</v>
      </c>
      <c r="D56" s="69">
        <v>2</v>
      </c>
      <c r="E56" s="110">
        <v>2039</v>
      </c>
      <c r="F56" s="110">
        <v>23</v>
      </c>
      <c r="G56" s="111">
        <v>0.48499999999999999</v>
      </c>
      <c r="H56" s="111">
        <v>8.6999999999999994E-2</v>
      </c>
      <c r="I56" s="72">
        <v>5</v>
      </c>
      <c r="J56" s="72">
        <v>1.29</v>
      </c>
      <c r="K56" s="73">
        <v>4.75</v>
      </c>
      <c r="L56" s="73">
        <v>0.06</v>
      </c>
      <c r="M56" s="112"/>
      <c r="N56" s="38"/>
      <c r="O56" s="113">
        <v>4.8099999999999996</v>
      </c>
    </row>
    <row r="57" spans="1:15" ht="25.5" x14ac:dyDescent="0.2">
      <c r="A57" s="67">
        <v>560086</v>
      </c>
      <c r="B57" s="68" t="s">
        <v>72</v>
      </c>
      <c r="C57" s="69">
        <v>1514</v>
      </c>
      <c r="D57" s="69">
        <v>50</v>
      </c>
      <c r="E57" s="110">
        <v>4370</v>
      </c>
      <c r="F57" s="110">
        <v>142</v>
      </c>
      <c r="G57" s="111">
        <v>0.34649999999999997</v>
      </c>
      <c r="H57" s="111">
        <v>0.35210000000000002</v>
      </c>
      <c r="I57" s="72">
        <v>5</v>
      </c>
      <c r="J57" s="72">
        <v>5</v>
      </c>
      <c r="K57" s="73">
        <v>4.8</v>
      </c>
      <c r="L57" s="73">
        <v>0.2</v>
      </c>
      <c r="M57" s="112"/>
      <c r="N57" s="38"/>
      <c r="O57" s="113">
        <v>5</v>
      </c>
    </row>
    <row r="58" spans="1:15" x14ac:dyDescent="0.2">
      <c r="A58" s="67">
        <v>560087</v>
      </c>
      <c r="B58" s="68" t="s">
        <v>73</v>
      </c>
      <c r="C58" s="69">
        <v>835</v>
      </c>
      <c r="D58" s="69">
        <v>0</v>
      </c>
      <c r="E58" s="110">
        <v>5744</v>
      </c>
      <c r="F58" s="110">
        <v>0</v>
      </c>
      <c r="G58" s="111">
        <v>0.1454</v>
      </c>
      <c r="H58" s="111">
        <v>0</v>
      </c>
      <c r="I58" s="72">
        <v>2.13</v>
      </c>
      <c r="J58" s="72">
        <v>0</v>
      </c>
      <c r="K58" s="73">
        <v>2.13</v>
      </c>
      <c r="L58" s="73">
        <v>0</v>
      </c>
      <c r="M58" s="112"/>
      <c r="N58" s="38"/>
      <c r="O58" s="113">
        <v>2.13</v>
      </c>
    </row>
    <row r="59" spans="1:15" ht="25.5" x14ac:dyDescent="0.2">
      <c r="A59" s="67">
        <v>560088</v>
      </c>
      <c r="B59" s="68" t="s">
        <v>74</v>
      </c>
      <c r="C59" s="69">
        <v>355</v>
      </c>
      <c r="D59" s="69">
        <v>0</v>
      </c>
      <c r="E59" s="110">
        <v>1364</v>
      </c>
      <c r="F59" s="110">
        <v>0</v>
      </c>
      <c r="G59" s="111">
        <v>0.26029999999999998</v>
      </c>
      <c r="H59" s="111">
        <v>0</v>
      </c>
      <c r="I59" s="72">
        <v>3.89</v>
      </c>
      <c r="J59" s="72">
        <v>0</v>
      </c>
      <c r="K59" s="73">
        <v>3.89</v>
      </c>
      <c r="L59" s="73">
        <v>0</v>
      </c>
      <c r="M59" s="112"/>
      <c r="N59" s="38"/>
      <c r="O59" s="113">
        <v>3.89</v>
      </c>
    </row>
    <row r="60" spans="1:15" ht="25.5" x14ac:dyDescent="0.2">
      <c r="A60" s="67">
        <v>560089</v>
      </c>
      <c r="B60" s="68" t="s">
        <v>75</v>
      </c>
      <c r="C60" s="69">
        <v>295</v>
      </c>
      <c r="D60" s="69">
        <v>0</v>
      </c>
      <c r="E60" s="110">
        <v>867</v>
      </c>
      <c r="F60" s="110">
        <v>0</v>
      </c>
      <c r="G60" s="111">
        <v>0.34029999999999999</v>
      </c>
      <c r="H60" s="111">
        <v>0</v>
      </c>
      <c r="I60" s="72">
        <v>5</v>
      </c>
      <c r="J60" s="72">
        <v>0</v>
      </c>
      <c r="K60" s="73">
        <v>5</v>
      </c>
      <c r="L60" s="73">
        <v>0</v>
      </c>
      <c r="M60" s="112"/>
      <c r="N60" s="38"/>
      <c r="O60" s="113">
        <v>5</v>
      </c>
    </row>
    <row r="61" spans="1:15" ht="25.5" x14ac:dyDescent="0.2">
      <c r="A61" s="67">
        <v>560096</v>
      </c>
      <c r="B61" s="68" t="s">
        <v>76</v>
      </c>
      <c r="C61" s="69">
        <v>1</v>
      </c>
      <c r="D61" s="69">
        <v>4</v>
      </c>
      <c r="E61" s="110">
        <v>138</v>
      </c>
      <c r="F61" s="110">
        <v>20</v>
      </c>
      <c r="G61" s="111">
        <v>7.1999999999999998E-3</v>
      </c>
      <c r="H61" s="111">
        <v>0.2</v>
      </c>
      <c r="I61" s="72">
        <v>0</v>
      </c>
      <c r="J61" s="72">
        <v>3.31</v>
      </c>
      <c r="K61" s="73">
        <v>0</v>
      </c>
      <c r="L61" s="73">
        <v>0.2</v>
      </c>
      <c r="M61" s="112"/>
      <c r="N61" s="38"/>
      <c r="O61" s="113">
        <v>0.2</v>
      </c>
    </row>
    <row r="62" spans="1:15" x14ac:dyDescent="0.2">
      <c r="A62" s="67">
        <v>560098</v>
      </c>
      <c r="B62" s="68" t="s">
        <v>77</v>
      </c>
      <c r="C62" s="69">
        <v>117</v>
      </c>
      <c r="D62" s="69">
        <v>0</v>
      </c>
      <c r="E62" s="110">
        <v>1464</v>
      </c>
      <c r="F62" s="110">
        <v>0</v>
      </c>
      <c r="G62" s="111">
        <v>7.9899999999999999E-2</v>
      </c>
      <c r="H62" s="111">
        <v>0</v>
      </c>
      <c r="I62" s="72">
        <v>1.1200000000000001</v>
      </c>
      <c r="J62" s="72">
        <v>0</v>
      </c>
      <c r="K62" s="73">
        <v>1.1200000000000001</v>
      </c>
      <c r="L62" s="73">
        <v>0</v>
      </c>
      <c r="M62" s="112"/>
      <c r="N62" s="38"/>
      <c r="O62" s="113">
        <v>1.1200000000000001</v>
      </c>
    </row>
    <row r="63" spans="1:15" ht="25.5" x14ac:dyDescent="0.2">
      <c r="A63" s="67">
        <v>560099</v>
      </c>
      <c r="B63" s="68" t="s">
        <v>78</v>
      </c>
      <c r="C63" s="69">
        <v>0</v>
      </c>
      <c r="D63" s="69">
        <v>2</v>
      </c>
      <c r="E63" s="110">
        <v>610</v>
      </c>
      <c r="F63" s="110">
        <v>135</v>
      </c>
      <c r="G63" s="111">
        <v>0</v>
      </c>
      <c r="H63" s="111">
        <v>1.4800000000000001E-2</v>
      </c>
      <c r="I63" s="72">
        <v>0</v>
      </c>
      <c r="J63" s="72">
        <v>0</v>
      </c>
      <c r="K63" s="73">
        <v>0</v>
      </c>
      <c r="L63" s="73">
        <v>0</v>
      </c>
      <c r="M63" s="112"/>
      <c r="N63" s="38"/>
      <c r="O63" s="113">
        <v>0</v>
      </c>
    </row>
    <row r="64" spans="1:15" ht="38.25" x14ac:dyDescent="0.2">
      <c r="A64" s="67">
        <v>560206</v>
      </c>
      <c r="B64" s="68" t="s">
        <v>32</v>
      </c>
      <c r="C64" s="69">
        <v>5201</v>
      </c>
      <c r="D64" s="69">
        <v>0</v>
      </c>
      <c r="E64" s="110">
        <v>18779</v>
      </c>
      <c r="F64" s="110">
        <v>220</v>
      </c>
      <c r="G64" s="111">
        <v>0.27700000000000002</v>
      </c>
      <c r="H64" s="111">
        <v>0</v>
      </c>
      <c r="I64" s="72">
        <v>4.1500000000000004</v>
      </c>
      <c r="J64" s="72">
        <v>0</v>
      </c>
      <c r="K64" s="73">
        <v>4.1500000000000004</v>
      </c>
      <c r="L64" s="73">
        <v>0</v>
      </c>
      <c r="M64" s="39"/>
      <c r="N64" s="38"/>
      <c r="O64" s="113">
        <v>4.1500000000000004</v>
      </c>
    </row>
    <row r="65" spans="1:15" ht="38.25" x14ac:dyDescent="0.2">
      <c r="A65" s="67">
        <v>560214</v>
      </c>
      <c r="B65" s="68" t="s">
        <v>37</v>
      </c>
      <c r="C65" s="69">
        <v>4310</v>
      </c>
      <c r="D65" s="69">
        <v>6458</v>
      </c>
      <c r="E65" s="110">
        <v>20036</v>
      </c>
      <c r="F65" s="110">
        <v>40506</v>
      </c>
      <c r="G65" s="111">
        <v>0.21510000000000001</v>
      </c>
      <c r="H65" s="111">
        <v>0.15939999999999999</v>
      </c>
      <c r="I65" s="72">
        <v>3.2</v>
      </c>
      <c r="J65" s="72">
        <v>2.58</v>
      </c>
      <c r="K65" s="73">
        <v>0</v>
      </c>
      <c r="L65" s="73">
        <v>0.62</v>
      </c>
      <c r="M65" s="114">
        <v>1</v>
      </c>
      <c r="N65" s="38"/>
      <c r="O65" s="113">
        <v>0.62</v>
      </c>
    </row>
    <row r="66" spans="1:15" s="86" customFormat="1" x14ac:dyDescent="0.2">
      <c r="A66" s="115"/>
      <c r="B66" s="116" t="s">
        <v>121</v>
      </c>
      <c r="C66" s="117">
        <v>110063</v>
      </c>
      <c r="D66" s="117">
        <v>144138</v>
      </c>
      <c r="E66" s="117">
        <v>363845</v>
      </c>
      <c r="F66" s="117">
        <v>665221</v>
      </c>
      <c r="G66" s="111">
        <v>0.1275</v>
      </c>
      <c r="H66" s="111">
        <v>0.2167</v>
      </c>
      <c r="I66" s="118"/>
      <c r="J66" s="118"/>
      <c r="K66" s="62"/>
      <c r="L66" s="62"/>
      <c r="M66" s="118"/>
      <c r="N66" s="118"/>
      <c r="O66" s="118"/>
    </row>
  </sheetData>
  <mergeCells count="12">
    <mergeCell ref="K4:L4"/>
    <mergeCell ref="K1:O1"/>
    <mergeCell ref="M4:N4"/>
    <mergeCell ref="A2:K2"/>
    <mergeCell ref="A3:K3"/>
    <mergeCell ref="M3:O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9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view="pageBreakPreview" zoomScale="184" zoomScaleNormal="100" zoomScaleSheetLayoutView="184" workbookViewId="0">
      <pane xSplit="2" ySplit="5" topLeftCell="I6" activePane="bottomRight" state="frozen"/>
      <selection pane="topRight" activeCell="C1" sqref="C1"/>
      <selection pane="bottomLeft" activeCell="A6" sqref="A6"/>
      <selection pane="bottomRight" activeCell="M5" sqref="M1:M1048576"/>
    </sheetView>
  </sheetViews>
  <sheetFormatPr defaultRowHeight="12.75" x14ac:dyDescent="0.2"/>
  <cols>
    <col min="1" max="1" width="8.1640625" style="1" bestFit="1" customWidth="1"/>
    <col min="2" max="2" width="34.83203125" customWidth="1"/>
    <col min="3" max="3" width="12" customWidth="1"/>
    <col min="4" max="4" width="11.83203125" customWidth="1"/>
    <col min="5" max="5" width="12.6640625" customWidth="1"/>
    <col min="6" max="6" width="12" customWidth="1"/>
    <col min="7" max="7" width="11" style="101" customWidth="1"/>
    <col min="8" max="8" width="11.1640625" style="101" customWidth="1"/>
    <col min="9" max="9" width="12.5" style="86" customWidth="1"/>
    <col min="10" max="10" width="9.83203125" style="86" customWidth="1"/>
    <col min="11" max="11" width="12" style="54" customWidth="1"/>
    <col min="12" max="12" width="13" style="55" customWidth="1"/>
    <col min="13" max="13" width="12.1640625" style="88" customWidth="1"/>
    <col min="14" max="14" width="11.5" style="88" customWidth="1"/>
    <col min="15" max="15" width="16.1640625" style="86" customWidth="1"/>
  </cols>
  <sheetData>
    <row r="1" spans="1:15" ht="29.25" customHeight="1" x14ac:dyDescent="0.2">
      <c r="C1" s="89"/>
      <c r="G1" s="90"/>
      <c r="H1" s="91"/>
      <c r="I1" s="92"/>
      <c r="J1" s="53"/>
      <c r="K1" s="92"/>
      <c r="L1" s="252" t="s">
        <v>245</v>
      </c>
      <c r="M1" s="252"/>
      <c r="N1" s="252"/>
      <c r="O1" s="252"/>
    </row>
    <row r="2" spans="1:15" ht="24" customHeight="1" x14ac:dyDescent="0.25">
      <c r="A2" s="340" t="s">
        <v>122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ht="27" customHeight="1" x14ac:dyDescent="0.2">
      <c r="A3" s="341" t="s">
        <v>123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</row>
    <row r="4" spans="1:15" ht="61.5" customHeight="1" x14ac:dyDescent="0.2">
      <c r="A4" s="377" t="s">
        <v>109</v>
      </c>
      <c r="B4" s="378" t="s">
        <v>110</v>
      </c>
      <c r="C4" s="358" t="s">
        <v>124</v>
      </c>
      <c r="D4" s="359"/>
      <c r="E4" s="358" t="s">
        <v>111</v>
      </c>
      <c r="F4" s="359"/>
      <c r="G4" s="380" t="s">
        <v>125</v>
      </c>
      <c r="H4" s="381"/>
      <c r="I4" s="364" t="s">
        <v>126</v>
      </c>
      <c r="J4" s="365"/>
      <c r="K4" s="382" t="s">
        <v>115</v>
      </c>
      <c r="L4" s="383"/>
      <c r="M4" s="368" t="s">
        <v>116</v>
      </c>
      <c r="N4" s="369"/>
      <c r="O4" s="60" t="s">
        <v>117</v>
      </c>
    </row>
    <row r="5" spans="1:15" ht="25.5" customHeight="1" x14ac:dyDescent="0.2">
      <c r="A5" s="377"/>
      <c r="B5" s="379"/>
      <c r="C5" s="61" t="s">
        <v>118</v>
      </c>
      <c r="D5" s="62" t="s">
        <v>119</v>
      </c>
      <c r="E5" s="61" t="s">
        <v>118</v>
      </c>
      <c r="F5" s="62" t="s">
        <v>119</v>
      </c>
      <c r="G5" s="61" t="s">
        <v>118</v>
      </c>
      <c r="H5" s="62" t="s">
        <v>119</v>
      </c>
      <c r="I5" s="61" t="s">
        <v>118</v>
      </c>
      <c r="J5" s="62" t="s">
        <v>119</v>
      </c>
      <c r="K5" s="61" t="s">
        <v>118</v>
      </c>
      <c r="L5" s="62" t="s">
        <v>119</v>
      </c>
      <c r="M5" s="65" t="s">
        <v>118</v>
      </c>
      <c r="N5" s="66" t="s">
        <v>119</v>
      </c>
      <c r="O5" s="61" t="s">
        <v>120</v>
      </c>
    </row>
    <row r="6" spans="1:15" ht="25.5" x14ac:dyDescent="0.2">
      <c r="A6" s="67">
        <v>560002</v>
      </c>
      <c r="B6" s="68" t="s">
        <v>9</v>
      </c>
      <c r="C6" s="69">
        <v>4113</v>
      </c>
      <c r="D6" s="69">
        <v>0</v>
      </c>
      <c r="E6" s="69">
        <v>25357</v>
      </c>
      <c r="F6" s="69">
        <v>1</v>
      </c>
      <c r="G6" s="93">
        <v>0.16220000000000001</v>
      </c>
      <c r="H6" s="93">
        <v>0</v>
      </c>
      <c r="I6" s="73">
        <v>2.31</v>
      </c>
      <c r="J6" s="94">
        <v>0</v>
      </c>
      <c r="K6" s="73">
        <v>2.31</v>
      </c>
      <c r="L6" s="72">
        <v>0</v>
      </c>
      <c r="M6" s="74"/>
      <c r="N6" s="95"/>
      <c r="O6" s="76">
        <v>2.31</v>
      </c>
    </row>
    <row r="7" spans="1:15" ht="25.5" x14ac:dyDescent="0.2">
      <c r="A7" s="67">
        <v>560014</v>
      </c>
      <c r="B7" s="68" t="s">
        <v>20</v>
      </c>
      <c r="C7" s="69">
        <v>2314</v>
      </c>
      <c r="D7" s="69">
        <v>5</v>
      </c>
      <c r="E7" s="69">
        <v>7513</v>
      </c>
      <c r="F7" s="69">
        <v>23</v>
      </c>
      <c r="G7" s="93">
        <v>0.308</v>
      </c>
      <c r="H7" s="93">
        <v>0.21740000000000001</v>
      </c>
      <c r="I7" s="73">
        <v>5</v>
      </c>
      <c r="J7" s="94">
        <v>1.48</v>
      </c>
      <c r="K7" s="73">
        <v>4.95</v>
      </c>
      <c r="L7" s="72">
        <v>0.01</v>
      </c>
      <c r="M7" s="74"/>
      <c r="N7" s="95"/>
      <c r="O7" s="76">
        <v>4.96</v>
      </c>
    </row>
    <row r="8" spans="1:15" x14ac:dyDescent="0.2">
      <c r="A8" s="67">
        <v>560017</v>
      </c>
      <c r="B8" s="68" t="s">
        <v>21</v>
      </c>
      <c r="C8" s="69">
        <v>24241</v>
      </c>
      <c r="D8" s="69">
        <v>4</v>
      </c>
      <c r="E8" s="69">
        <v>97372</v>
      </c>
      <c r="F8" s="69">
        <v>12</v>
      </c>
      <c r="G8" s="93">
        <v>0.249</v>
      </c>
      <c r="H8" s="93">
        <v>0.33329999999999999</v>
      </c>
      <c r="I8" s="73">
        <v>4.5</v>
      </c>
      <c r="J8" s="94">
        <v>3.57</v>
      </c>
      <c r="K8" s="73">
        <v>4.5</v>
      </c>
      <c r="L8" s="72">
        <v>0</v>
      </c>
      <c r="M8" s="74"/>
      <c r="N8" s="95"/>
      <c r="O8" s="76">
        <v>4.5</v>
      </c>
    </row>
    <row r="9" spans="1:15" x14ac:dyDescent="0.2">
      <c r="A9" s="67">
        <v>560019</v>
      </c>
      <c r="B9" s="68" t="s">
        <v>22</v>
      </c>
      <c r="C9" s="69">
        <v>56759</v>
      </c>
      <c r="D9" s="69">
        <v>13881</v>
      </c>
      <c r="E9" s="69">
        <v>155543</v>
      </c>
      <c r="F9" s="69">
        <v>22517</v>
      </c>
      <c r="G9" s="93">
        <v>0.3649</v>
      </c>
      <c r="H9" s="93">
        <v>0.61650000000000005</v>
      </c>
      <c r="I9" s="73">
        <v>5</v>
      </c>
      <c r="J9" s="94">
        <v>5</v>
      </c>
      <c r="K9" s="73">
        <v>0</v>
      </c>
      <c r="L9" s="72">
        <v>0.2</v>
      </c>
      <c r="M9" s="74">
        <v>1</v>
      </c>
      <c r="N9" s="95"/>
      <c r="O9" s="76">
        <v>0.2</v>
      </c>
    </row>
    <row r="10" spans="1:15" x14ac:dyDescent="0.2">
      <c r="A10" s="67">
        <v>560021</v>
      </c>
      <c r="B10" s="68" t="s">
        <v>23</v>
      </c>
      <c r="C10" s="69">
        <v>31055</v>
      </c>
      <c r="D10" s="69">
        <v>75478</v>
      </c>
      <c r="E10" s="69">
        <v>77045</v>
      </c>
      <c r="F10" s="69">
        <v>150369</v>
      </c>
      <c r="G10" s="93">
        <v>0.40310000000000001</v>
      </c>
      <c r="H10" s="93">
        <v>0.502</v>
      </c>
      <c r="I10" s="73">
        <v>5</v>
      </c>
      <c r="J10" s="94">
        <v>5</v>
      </c>
      <c r="K10" s="73">
        <v>3</v>
      </c>
      <c r="L10" s="72">
        <v>2</v>
      </c>
      <c r="M10" s="74"/>
      <c r="N10" s="95"/>
      <c r="O10" s="76">
        <v>5</v>
      </c>
    </row>
    <row r="11" spans="1:15" x14ac:dyDescent="0.2">
      <c r="A11" s="67">
        <v>560022</v>
      </c>
      <c r="B11" s="68" t="s">
        <v>24</v>
      </c>
      <c r="C11" s="69">
        <v>20009</v>
      </c>
      <c r="D11" s="69">
        <v>39200</v>
      </c>
      <c r="E11" s="69">
        <v>93572</v>
      </c>
      <c r="F11" s="69">
        <v>80756</v>
      </c>
      <c r="G11" s="93">
        <v>0.21379999999999999</v>
      </c>
      <c r="H11" s="93">
        <v>0.4854</v>
      </c>
      <c r="I11" s="73">
        <v>3.61</v>
      </c>
      <c r="J11" s="94">
        <v>5</v>
      </c>
      <c r="K11" s="73">
        <v>2.67</v>
      </c>
      <c r="L11" s="72">
        <v>1.3</v>
      </c>
      <c r="M11" s="74"/>
      <c r="N11" s="95"/>
      <c r="O11" s="76">
        <v>3.97</v>
      </c>
    </row>
    <row r="12" spans="1:15" x14ac:dyDescent="0.2">
      <c r="A12" s="67">
        <v>560024</v>
      </c>
      <c r="B12" s="68" t="s">
        <v>25</v>
      </c>
      <c r="C12" s="69">
        <v>1016</v>
      </c>
      <c r="D12" s="69">
        <v>87429</v>
      </c>
      <c r="E12" s="69">
        <v>2811</v>
      </c>
      <c r="F12" s="69">
        <v>219579</v>
      </c>
      <c r="G12" s="93">
        <v>0.3614</v>
      </c>
      <c r="H12" s="93">
        <v>0.3982</v>
      </c>
      <c r="I12" s="73">
        <v>5</v>
      </c>
      <c r="J12" s="94">
        <v>4.7300000000000004</v>
      </c>
      <c r="K12" s="73">
        <v>0.25</v>
      </c>
      <c r="L12" s="72">
        <v>4.49</v>
      </c>
      <c r="M12" s="74"/>
      <c r="N12" s="95"/>
      <c r="O12" s="76">
        <v>4.74</v>
      </c>
    </row>
    <row r="13" spans="1:15" ht="25.5" x14ac:dyDescent="0.2">
      <c r="A13" s="67">
        <v>560026</v>
      </c>
      <c r="B13" s="68" t="s">
        <v>26</v>
      </c>
      <c r="C13" s="69">
        <v>27471</v>
      </c>
      <c r="D13" s="69">
        <v>23313</v>
      </c>
      <c r="E13" s="69">
        <v>112288</v>
      </c>
      <c r="F13" s="69">
        <v>51824</v>
      </c>
      <c r="G13" s="93">
        <v>0.24460000000000001</v>
      </c>
      <c r="H13" s="93">
        <v>0.44979999999999998</v>
      </c>
      <c r="I13" s="73">
        <v>4.38</v>
      </c>
      <c r="J13" s="94">
        <v>5</v>
      </c>
      <c r="K13" s="73">
        <v>3.64</v>
      </c>
      <c r="L13" s="72">
        <v>0.85</v>
      </c>
      <c r="M13" s="74"/>
      <c r="N13" s="95"/>
      <c r="O13" s="76">
        <v>4.49</v>
      </c>
    </row>
    <row r="14" spans="1:15" x14ac:dyDescent="0.2">
      <c r="A14" s="67">
        <v>560032</v>
      </c>
      <c r="B14" s="68" t="s">
        <v>28</v>
      </c>
      <c r="C14" s="69">
        <v>4435</v>
      </c>
      <c r="D14" s="69">
        <v>0</v>
      </c>
      <c r="E14" s="69">
        <v>18591</v>
      </c>
      <c r="F14" s="69">
        <v>2</v>
      </c>
      <c r="G14" s="93">
        <v>0.23860000000000001</v>
      </c>
      <c r="H14" s="93">
        <v>0</v>
      </c>
      <c r="I14" s="73">
        <v>4.2300000000000004</v>
      </c>
      <c r="J14" s="94">
        <v>0</v>
      </c>
      <c r="K14" s="73">
        <v>4.2300000000000004</v>
      </c>
      <c r="L14" s="72">
        <v>0</v>
      </c>
      <c r="M14" s="74"/>
      <c r="N14" s="95"/>
      <c r="O14" s="76">
        <v>4.2300000000000004</v>
      </c>
    </row>
    <row r="15" spans="1:15" x14ac:dyDescent="0.2">
      <c r="A15" s="67">
        <v>560033</v>
      </c>
      <c r="B15" s="68" t="s">
        <v>29</v>
      </c>
      <c r="C15" s="69">
        <v>12558</v>
      </c>
      <c r="D15" s="69">
        <v>0</v>
      </c>
      <c r="E15" s="69">
        <v>44341</v>
      </c>
      <c r="F15" s="69">
        <v>0</v>
      </c>
      <c r="G15" s="93">
        <v>0.28320000000000001</v>
      </c>
      <c r="H15" s="93">
        <v>0</v>
      </c>
      <c r="I15" s="73">
        <v>5</v>
      </c>
      <c r="J15" s="94">
        <v>0</v>
      </c>
      <c r="K15" s="73">
        <v>5</v>
      </c>
      <c r="L15" s="72">
        <v>0</v>
      </c>
      <c r="M15" s="74"/>
      <c r="N15" s="95"/>
      <c r="O15" s="76">
        <v>5</v>
      </c>
    </row>
    <row r="16" spans="1:15" x14ac:dyDescent="0.2">
      <c r="A16" s="67">
        <v>560034</v>
      </c>
      <c r="B16" s="68" t="s">
        <v>30</v>
      </c>
      <c r="C16" s="69">
        <v>13697</v>
      </c>
      <c r="D16" s="69">
        <v>0</v>
      </c>
      <c r="E16" s="69">
        <v>40880</v>
      </c>
      <c r="F16" s="69">
        <v>2</v>
      </c>
      <c r="G16" s="93">
        <v>0.33510000000000001</v>
      </c>
      <c r="H16" s="93">
        <v>0</v>
      </c>
      <c r="I16" s="73">
        <v>5</v>
      </c>
      <c r="J16" s="94">
        <v>0</v>
      </c>
      <c r="K16" s="73">
        <v>5</v>
      </c>
      <c r="L16" s="72">
        <v>0</v>
      </c>
      <c r="M16" s="74"/>
      <c r="N16" s="95"/>
      <c r="O16" s="76">
        <v>5</v>
      </c>
    </row>
    <row r="17" spans="1:15" x14ac:dyDescent="0.2">
      <c r="A17" s="67">
        <v>560035</v>
      </c>
      <c r="B17" s="68" t="s">
        <v>31</v>
      </c>
      <c r="C17" s="69">
        <v>109</v>
      </c>
      <c r="D17" s="69">
        <v>44491</v>
      </c>
      <c r="E17" s="69">
        <v>704</v>
      </c>
      <c r="F17" s="69">
        <v>107695</v>
      </c>
      <c r="G17" s="93">
        <v>0.15479999999999999</v>
      </c>
      <c r="H17" s="93">
        <v>0.41310000000000002</v>
      </c>
      <c r="I17" s="73">
        <v>2.12</v>
      </c>
      <c r="J17" s="94">
        <v>5</v>
      </c>
      <c r="K17" s="73">
        <v>0.11</v>
      </c>
      <c r="L17" s="72">
        <v>4.75</v>
      </c>
      <c r="M17" s="74"/>
      <c r="N17" s="95"/>
      <c r="O17" s="76">
        <v>4.8600000000000003</v>
      </c>
    </row>
    <row r="18" spans="1:15" x14ac:dyDescent="0.2">
      <c r="A18" s="67">
        <v>560036</v>
      </c>
      <c r="B18" s="68" t="s">
        <v>27</v>
      </c>
      <c r="C18" s="69">
        <v>11547</v>
      </c>
      <c r="D18" s="69">
        <v>15014</v>
      </c>
      <c r="E18" s="69">
        <v>41263</v>
      </c>
      <c r="F18" s="69">
        <v>32936</v>
      </c>
      <c r="G18" s="93">
        <v>0.27979999999999999</v>
      </c>
      <c r="H18" s="93">
        <v>0.45590000000000003</v>
      </c>
      <c r="I18" s="73">
        <v>5</v>
      </c>
      <c r="J18" s="94">
        <v>5</v>
      </c>
      <c r="K18" s="73">
        <v>4.05</v>
      </c>
      <c r="L18" s="72">
        <v>0.95</v>
      </c>
      <c r="M18" s="74"/>
      <c r="N18" s="95"/>
      <c r="O18" s="76">
        <v>5</v>
      </c>
    </row>
    <row r="19" spans="1:15" x14ac:dyDescent="0.2">
      <c r="A19" s="67">
        <v>560041</v>
      </c>
      <c r="B19" s="68" t="s">
        <v>33</v>
      </c>
      <c r="C19" s="69">
        <v>80</v>
      </c>
      <c r="D19" s="69">
        <v>19901</v>
      </c>
      <c r="E19" s="69">
        <v>795</v>
      </c>
      <c r="F19" s="69">
        <v>61431</v>
      </c>
      <c r="G19" s="93">
        <v>0.10059999999999999</v>
      </c>
      <c r="H19" s="93">
        <v>0.32400000000000001</v>
      </c>
      <c r="I19" s="73">
        <v>0.75</v>
      </c>
      <c r="J19" s="94">
        <v>3.4</v>
      </c>
      <c r="K19" s="73">
        <v>0.04</v>
      </c>
      <c r="L19" s="72">
        <v>3.23</v>
      </c>
      <c r="M19" s="74"/>
      <c r="N19" s="95"/>
      <c r="O19" s="76">
        <v>3.27</v>
      </c>
    </row>
    <row r="20" spans="1:15" x14ac:dyDescent="0.2">
      <c r="A20" s="67">
        <v>560043</v>
      </c>
      <c r="B20" s="68" t="s">
        <v>34</v>
      </c>
      <c r="C20" s="69">
        <v>9005</v>
      </c>
      <c r="D20" s="69">
        <v>5222</v>
      </c>
      <c r="E20" s="69">
        <v>27956</v>
      </c>
      <c r="F20" s="69">
        <v>13346</v>
      </c>
      <c r="G20" s="93">
        <v>0.3221</v>
      </c>
      <c r="H20" s="93">
        <v>0.39129999999999998</v>
      </c>
      <c r="I20" s="73">
        <v>5</v>
      </c>
      <c r="J20" s="94">
        <v>4.6100000000000003</v>
      </c>
      <c r="K20" s="73">
        <v>4</v>
      </c>
      <c r="L20" s="72">
        <v>0.92</v>
      </c>
      <c r="M20" s="74"/>
      <c r="N20" s="95"/>
      <c r="O20" s="76">
        <v>4.92</v>
      </c>
    </row>
    <row r="21" spans="1:15" x14ac:dyDescent="0.2">
      <c r="A21" s="67">
        <v>560045</v>
      </c>
      <c r="B21" s="68" t="s">
        <v>35</v>
      </c>
      <c r="C21" s="69">
        <v>4500</v>
      </c>
      <c r="D21" s="69">
        <v>10685</v>
      </c>
      <c r="E21" s="69">
        <v>20113</v>
      </c>
      <c r="F21" s="69">
        <v>27833</v>
      </c>
      <c r="G21" s="93">
        <v>0.22370000000000001</v>
      </c>
      <c r="H21" s="93">
        <v>0.38390000000000002</v>
      </c>
      <c r="I21" s="73">
        <v>3.86</v>
      </c>
      <c r="J21" s="94">
        <v>4.4800000000000004</v>
      </c>
      <c r="K21" s="73">
        <v>2.97</v>
      </c>
      <c r="L21" s="72">
        <v>1.03</v>
      </c>
      <c r="M21" s="74"/>
      <c r="N21" s="95"/>
      <c r="O21" s="76">
        <v>4</v>
      </c>
    </row>
    <row r="22" spans="1:15" x14ac:dyDescent="0.2">
      <c r="A22" s="67">
        <v>560047</v>
      </c>
      <c r="B22" s="68" t="s">
        <v>36</v>
      </c>
      <c r="C22" s="69">
        <v>4516</v>
      </c>
      <c r="D22" s="69">
        <v>7858</v>
      </c>
      <c r="E22" s="69">
        <v>31968</v>
      </c>
      <c r="F22" s="69">
        <v>22867</v>
      </c>
      <c r="G22" s="93">
        <v>0.14130000000000001</v>
      </c>
      <c r="H22" s="93">
        <v>0.34360000000000002</v>
      </c>
      <c r="I22" s="73">
        <v>1.78</v>
      </c>
      <c r="J22" s="94">
        <v>3.75</v>
      </c>
      <c r="K22" s="73">
        <v>1.39</v>
      </c>
      <c r="L22" s="72">
        <v>0.83</v>
      </c>
      <c r="M22" s="74"/>
      <c r="N22" s="95"/>
      <c r="O22" s="76">
        <v>2.2200000000000002</v>
      </c>
    </row>
    <row r="23" spans="1:15" x14ac:dyDescent="0.2">
      <c r="A23" s="67">
        <v>560052</v>
      </c>
      <c r="B23" s="68" t="s">
        <v>38</v>
      </c>
      <c r="C23" s="69">
        <v>5243</v>
      </c>
      <c r="D23" s="69">
        <v>5871</v>
      </c>
      <c r="E23" s="69">
        <v>18667</v>
      </c>
      <c r="F23" s="69">
        <v>13847</v>
      </c>
      <c r="G23" s="93">
        <v>0.28089999999999998</v>
      </c>
      <c r="H23" s="93">
        <v>0.42399999999999999</v>
      </c>
      <c r="I23" s="73">
        <v>5</v>
      </c>
      <c r="J23" s="94">
        <v>5</v>
      </c>
      <c r="K23" s="73">
        <v>3.8</v>
      </c>
      <c r="L23" s="72">
        <v>1.2</v>
      </c>
      <c r="M23" s="74"/>
      <c r="N23" s="95"/>
      <c r="O23" s="76">
        <v>5</v>
      </c>
    </row>
    <row r="24" spans="1:15" x14ac:dyDescent="0.2">
      <c r="A24" s="67">
        <v>560053</v>
      </c>
      <c r="B24" s="68" t="s">
        <v>39</v>
      </c>
      <c r="C24" s="69">
        <v>5039</v>
      </c>
      <c r="D24" s="69">
        <v>5360</v>
      </c>
      <c r="E24" s="69">
        <v>14444</v>
      </c>
      <c r="F24" s="69">
        <v>10614</v>
      </c>
      <c r="G24" s="93">
        <v>0.34889999999999999</v>
      </c>
      <c r="H24" s="93">
        <v>0.505</v>
      </c>
      <c r="I24" s="73">
        <v>5</v>
      </c>
      <c r="J24" s="94">
        <v>5</v>
      </c>
      <c r="K24" s="73">
        <v>3.9</v>
      </c>
      <c r="L24" s="72">
        <v>1.1000000000000001</v>
      </c>
      <c r="M24" s="74"/>
      <c r="N24" s="95"/>
      <c r="O24" s="76">
        <v>5</v>
      </c>
    </row>
    <row r="25" spans="1:15" x14ac:dyDescent="0.2">
      <c r="A25" s="67">
        <v>560054</v>
      </c>
      <c r="B25" s="68" t="s">
        <v>40</v>
      </c>
      <c r="C25" s="69">
        <v>3483</v>
      </c>
      <c r="D25" s="69">
        <v>7574</v>
      </c>
      <c r="E25" s="69">
        <v>18471</v>
      </c>
      <c r="F25" s="69">
        <v>18154</v>
      </c>
      <c r="G25" s="93">
        <v>0.18859999999999999</v>
      </c>
      <c r="H25" s="93">
        <v>0.41720000000000002</v>
      </c>
      <c r="I25" s="73">
        <v>2.97</v>
      </c>
      <c r="J25" s="94">
        <v>5</v>
      </c>
      <c r="K25" s="73">
        <v>2.23</v>
      </c>
      <c r="L25" s="72">
        <v>1.25</v>
      </c>
      <c r="M25" s="74"/>
      <c r="N25" s="95"/>
      <c r="O25" s="76">
        <v>3.48</v>
      </c>
    </row>
    <row r="26" spans="1:15" x14ac:dyDescent="0.2">
      <c r="A26" s="67">
        <v>560055</v>
      </c>
      <c r="B26" s="68" t="s">
        <v>41</v>
      </c>
      <c r="C26" s="69">
        <v>3910</v>
      </c>
      <c r="D26" s="69">
        <v>3475</v>
      </c>
      <c r="E26" s="69">
        <v>10313</v>
      </c>
      <c r="F26" s="69">
        <v>8134</v>
      </c>
      <c r="G26" s="93">
        <v>0.37909999999999999</v>
      </c>
      <c r="H26" s="93">
        <v>0.42720000000000002</v>
      </c>
      <c r="I26" s="73">
        <v>5</v>
      </c>
      <c r="J26" s="94">
        <v>5</v>
      </c>
      <c r="K26" s="73">
        <v>4.05</v>
      </c>
      <c r="L26" s="72">
        <v>0.95</v>
      </c>
      <c r="M26" s="74"/>
      <c r="N26" s="95"/>
      <c r="O26" s="76">
        <v>5</v>
      </c>
    </row>
    <row r="27" spans="1:15" x14ac:dyDescent="0.2">
      <c r="A27" s="67">
        <v>560056</v>
      </c>
      <c r="B27" s="68" t="s">
        <v>42</v>
      </c>
      <c r="C27" s="69">
        <v>4420</v>
      </c>
      <c r="D27" s="69">
        <v>5378</v>
      </c>
      <c r="E27" s="69">
        <v>19196</v>
      </c>
      <c r="F27" s="69">
        <v>10267</v>
      </c>
      <c r="G27" s="93">
        <v>0.2303</v>
      </c>
      <c r="H27" s="93">
        <v>0.52380000000000004</v>
      </c>
      <c r="I27" s="73">
        <v>4.0199999999999996</v>
      </c>
      <c r="J27" s="94">
        <v>5</v>
      </c>
      <c r="K27" s="73">
        <v>3.3</v>
      </c>
      <c r="L27" s="72">
        <v>0.9</v>
      </c>
      <c r="M27" s="74"/>
      <c r="N27" s="95"/>
      <c r="O27" s="76">
        <v>4.2</v>
      </c>
    </row>
    <row r="28" spans="1:15" x14ac:dyDescent="0.2">
      <c r="A28" s="67">
        <v>560057</v>
      </c>
      <c r="B28" s="68" t="s">
        <v>43</v>
      </c>
      <c r="C28" s="69">
        <v>7377</v>
      </c>
      <c r="D28" s="69">
        <v>5617</v>
      </c>
      <c r="E28" s="69">
        <v>24163</v>
      </c>
      <c r="F28" s="69">
        <v>12479</v>
      </c>
      <c r="G28" s="93">
        <v>0.30530000000000002</v>
      </c>
      <c r="H28" s="93">
        <v>0.4501</v>
      </c>
      <c r="I28" s="73">
        <v>5</v>
      </c>
      <c r="J28" s="94">
        <v>5</v>
      </c>
      <c r="K28" s="73">
        <v>3.95</v>
      </c>
      <c r="L28" s="72">
        <v>1.05</v>
      </c>
      <c r="M28" s="74"/>
      <c r="N28" s="95"/>
      <c r="O28" s="76">
        <v>5</v>
      </c>
    </row>
    <row r="29" spans="1:15" x14ac:dyDescent="0.2">
      <c r="A29" s="67">
        <v>560058</v>
      </c>
      <c r="B29" s="68" t="s">
        <v>44</v>
      </c>
      <c r="C29" s="69">
        <v>14610</v>
      </c>
      <c r="D29" s="69">
        <v>11259</v>
      </c>
      <c r="E29" s="69">
        <v>40842</v>
      </c>
      <c r="F29" s="69">
        <v>25316</v>
      </c>
      <c r="G29" s="93">
        <v>0.35770000000000002</v>
      </c>
      <c r="H29" s="93">
        <v>0.44469999999999998</v>
      </c>
      <c r="I29" s="73">
        <v>5</v>
      </c>
      <c r="J29" s="94">
        <v>5</v>
      </c>
      <c r="K29" s="73">
        <v>3.9</v>
      </c>
      <c r="L29" s="72">
        <v>1.1000000000000001</v>
      </c>
      <c r="M29" s="74"/>
      <c r="N29" s="95"/>
      <c r="O29" s="76">
        <v>5</v>
      </c>
    </row>
    <row r="30" spans="1:15" x14ac:dyDescent="0.2">
      <c r="A30" s="67">
        <v>560059</v>
      </c>
      <c r="B30" s="68" t="s">
        <v>45</v>
      </c>
      <c r="C30" s="69">
        <v>3860</v>
      </c>
      <c r="D30" s="69">
        <v>3653</v>
      </c>
      <c r="E30" s="69">
        <v>10987</v>
      </c>
      <c r="F30" s="69">
        <v>7226</v>
      </c>
      <c r="G30" s="93">
        <v>0.3513</v>
      </c>
      <c r="H30" s="93">
        <v>0.50549999999999995</v>
      </c>
      <c r="I30" s="73">
        <v>5</v>
      </c>
      <c r="J30" s="94">
        <v>5</v>
      </c>
      <c r="K30" s="73">
        <v>4</v>
      </c>
      <c r="L30" s="72">
        <v>1</v>
      </c>
      <c r="M30" s="74"/>
      <c r="N30" s="95"/>
      <c r="O30" s="76">
        <v>5</v>
      </c>
    </row>
    <row r="31" spans="1:15" x14ac:dyDescent="0.2">
      <c r="A31" s="67">
        <v>560060</v>
      </c>
      <c r="B31" s="68" t="s">
        <v>46</v>
      </c>
      <c r="C31" s="69">
        <v>5552</v>
      </c>
      <c r="D31" s="69">
        <v>6017</v>
      </c>
      <c r="E31" s="69">
        <v>16374</v>
      </c>
      <c r="F31" s="69">
        <v>13965</v>
      </c>
      <c r="G31" s="93">
        <v>0.33910000000000001</v>
      </c>
      <c r="H31" s="93">
        <v>0.43090000000000001</v>
      </c>
      <c r="I31" s="73">
        <v>5</v>
      </c>
      <c r="J31" s="94">
        <v>5</v>
      </c>
      <c r="K31" s="73">
        <v>3.85</v>
      </c>
      <c r="L31" s="72">
        <v>1.1499999999999999</v>
      </c>
      <c r="M31" s="74"/>
      <c r="N31" s="95"/>
      <c r="O31" s="76">
        <v>5</v>
      </c>
    </row>
    <row r="32" spans="1:15" x14ac:dyDescent="0.2">
      <c r="A32" s="67">
        <v>560061</v>
      </c>
      <c r="B32" s="68" t="s">
        <v>47</v>
      </c>
      <c r="C32" s="69">
        <v>3635</v>
      </c>
      <c r="D32" s="69">
        <v>3897</v>
      </c>
      <c r="E32" s="69">
        <v>11483</v>
      </c>
      <c r="F32" s="69">
        <v>11326</v>
      </c>
      <c r="G32" s="93">
        <v>0.31659999999999999</v>
      </c>
      <c r="H32" s="93">
        <v>0.34410000000000002</v>
      </c>
      <c r="I32" s="73">
        <v>5</v>
      </c>
      <c r="J32" s="94">
        <v>3.76</v>
      </c>
      <c r="K32" s="73">
        <v>3.85</v>
      </c>
      <c r="L32" s="72">
        <v>0.86</v>
      </c>
      <c r="M32" s="74"/>
      <c r="N32" s="95"/>
      <c r="O32" s="76">
        <v>4.71</v>
      </c>
    </row>
    <row r="33" spans="1:15" x14ac:dyDescent="0.2">
      <c r="A33" s="67">
        <v>560062</v>
      </c>
      <c r="B33" s="68" t="s">
        <v>48</v>
      </c>
      <c r="C33" s="69">
        <v>2154</v>
      </c>
      <c r="D33" s="69">
        <v>751</v>
      </c>
      <c r="E33" s="69">
        <v>7512</v>
      </c>
      <c r="F33" s="69">
        <v>3701</v>
      </c>
      <c r="G33" s="93">
        <v>0.28670000000000001</v>
      </c>
      <c r="H33" s="93">
        <v>0.2029</v>
      </c>
      <c r="I33" s="73">
        <v>5</v>
      </c>
      <c r="J33" s="94">
        <v>1.22</v>
      </c>
      <c r="K33" s="73">
        <v>4</v>
      </c>
      <c r="L33" s="72">
        <v>0.24</v>
      </c>
      <c r="M33" s="74"/>
      <c r="N33" s="95"/>
      <c r="O33" s="76">
        <v>4.24</v>
      </c>
    </row>
    <row r="34" spans="1:15" x14ac:dyDescent="0.2">
      <c r="A34" s="67">
        <v>560063</v>
      </c>
      <c r="B34" s="68" t="s">
        <v>49</v>
      </c>
      <c r="C34" s="69">
        <v>4445</v>
      </c>
      <c r="D34" s="69">
        <v>1148</v>
      </c>
      <c r="E34" s="69">
        <v>10324</v>
      </c>
      <c r="F34" s="69">
        <v>6231</v>
      </c>
      <c r="G34" s="93">
        <v>0.43059999999999998</v>
      </c>
      <c r="H34" s="93">
        <v>0.1842</v>
      </c>
      <c r="I34" s="73">
        <v>5</v>
      </c>
      <c r="J34" s="94">
        <v>0.89</v>
      </c>
      <c r="K34" s="73">
        <v>3.85</v>
      </c>
      <c r="L34" s="72">
        <v>0.2</v>
      </c>
      <c r="M34" s="74"/>
      <c r="N34" s="95"/>
      <c r="O34" s="76">
        <v>4.05</v>
      </c>
    </row>
    <row r="35" spans="1:15" x14ac:dyDescent="0.2">
      <c r="A35" s="67">
        <v>560064</v>
      </c>
      <c r="B35" s="68" t="s">
        <v>50</v>
      </c>
      <c r="C35" s="69">
        <v>21549</v>
      </c>
      <c r="D35" s="69">
        <v>25786</v>
      </c>
      <c r="E35" s="69">
        <v>51227</v>
      </c>
      <c r="F35" s="69">
        <v>45740</v>
      </c>
      <c r="G35" s="93">
        <v>0.42070000000000002</v>
      </c>
      <c r="H35" s="93">
        <v>0.56379999999999997</v>
      </c>
      <c r="I35" s="73">
        <v>5</v>
      </c>
      <c r="J35" s="94">
        <v>5</v>
      </c>
      <c r="K35" s="73">
        <v>3.85</v>
      </c>
      <c r="L35" s="72">
        <v>1.1499999999999999</v>
      </c>
      <c r="M35" s="74"/>
      <c r="N35" s="95"/>
      <c r="O35" s="76">
        <v>5</v>
      </c>
    </row>
    <row r="36" spans="1:15" x14ac:dyDescent="0.2">
      <c r="A36" s="67">
        <v>560065</v>
      </c>
      <c r="B36" s="68" t="s">
        <v>51</v>
      </c>
      <c r="C36" s="69">
        <v>7501</v>
      </c>
      <c r="D36" s="69">
        <v>6632</v>
      </c>
      <c r="E36" s="69">
        <v>16971</v>
      </c>
      <c r="F36" s="69">
        <v>10731</v>
      </c>
      <c r="G36" s="93">
        <v>0.442</v>
      </c>
      <c r="H36" s="93">
        <v>0.61799999999999999</v>
      </c>
      <c r="I36" s="73">
        <v>5</v>
      </c>
      <c r="J36" s="94">
        <v>5</v>
      </c>
      <c r="K36" s="73">
        <v>4.05</v>
      </c>
      <c r="L36" s="72">
        <v>0.95</v>
      </c>
      <c r="M36" s="74"/>
      <c r="N36" s="95"/>
      <c r="O36" s="76">
        <v>5</v>
      </c>
    </row>
    <row r="37" spans="1:15" x14ac:dyDescent="0.2">
      <c r="A37" s="67">
        <v>560066</v>
      </c>
      <c r="B37" s="68" t="s">
        <v>52</v>
      </c>
      <c r="C37" s="69">
        <v>1852</v>
      </c>
      <c r="D37" s="69">
        <v>3213</v>
      </c>
      <c r="E37" s="69">
        <v>10577</v>
      </c>
      <c r="F37" s="69">
        <v>6825</v>
      </c>
      <c r="G37" s="93">
        <v>0.17510000000000001</v>
      </c>
      <c r="H37" s="93">
        <v>0.4708</v>
      </c>
      <c r="I37" s="73">
        <v>2.63</v>
      </c>
      <c r="J37" s="94">
        <v>5</v>
      </c>
      <c r="K37" s="73">
        <v>2.1</v>
      </c>
      <c r="L37" s="72">
        <v>1</v>
      </c>
      <c r="M37" s="74"/>
      <c r="N37" s="95"/>
      <c r="O37" s="76">
        <v>3.1</v>
      </c>
    </row>
    <row r="38" spans="1:15" x14ac:dyDescent="0.2">
      <c r="A38" s="67">
        <v>560067</v>
      </c>
      <c r="B38" s="68" t="s">
        <v>53</v>
      </c>
      <c r="C38" s="69">
        <v>2477</v>
      </c>
      <c r="D38" s="69">
        <v>7735</v>
      </c>
      <c r="E38" s="69">
        <v>16503</v>
      </c>
      <c r="F38" s="69">
        <v>16076</v>
      </c>
      <c r="G38" s="93">
        <v>0.15010000000000001</v>
      </c>
      <c r="H38" s="93">
        <v>0.48120000000000002</v>
      </c>
      <c r="I38" s="73">
        <v>2</v>
      </c>
      <c r="J38" s="94">
        <v>5</v>
      </c>
      <c r="K38" s="73">
        <v>1.52</v>
      </c>
      <c r="L38" s="72">
        <v>1.2</v>
      </c>
      <c r="M38" s="74"/>
      <c r="N38" s="95"/>
      <c r="O38" s="76">
        <v>2.72</v>
      </c>
    </row>
    <row r="39" spans="1:15" x14ac:dyDescent="0.2">
      <c r="A39" s="67">
        <v>560068</v>
      </c>
      <c r="B39" s="68" t="s">
        <v>54</v>
      </c>
      <c r="C39" s="69">
        <v>5645</v>
      </c>
      <c r="D39" s="69">
        <v>6486</v>
      </c>
      <c r="E39" s="69">
        <v>20405</v>
      </c>
      <c r="F39" s="69">
        <v>13619</v>
      </c>
      <c r="G39" s="93">
        <v>0.27660000000000001</v>
      </c>
      <c r="H39" s="93">
        <v>0.47620000000000001</v>
      </c>
      <c r="I39" s="73">
        <v>5</v>
      </c>
      <c r="J39" s="94">
        <v>5</v>
      </c>
      <c r="K39" s="73">
        <v>3.85</v>
      </c>
      <c r="L39" s="72">
        <v>1.1499999999999999</v>
      </c>
      <c r="M39" s="74"/>
      <c r="N39" s="95"/>
      <c r="O39" s="76">
        <v>5</v>
      </c>
    </row>
    <row r="40" spans="1:15" x14ac:dyDescent="0.2">
      <c r="A40" s="67">
        <v>560069</v>
      </c>
      <c r="B40" s="68" t="s">
        <v>55</v>
      </c>
      <c r="C40" s="69">
        <v>9796</v>
      </c>
      <c r="D40" s="69">
        <v>5137</v>
      </c>
      <c r="E40" s="69">
        <v>20516</v>
      </c>
      <c r="F40" s="69">
        <v>8808</v>
      </c>
      <c r="G40" s="93">
        <v>0.47749999999999998</v>
      </c>
      <c r="H40" s="93">
        <v>0.58320000000000005</v>
      </c>
      <c r="I40" s="73">
        <v>5</v>
      </c>
      <c r="J40" s="94">
        <v>5</v>
      </c>
      <c r="K40" s="73">
        <v>3.9</v>
      </c>
      <c r="L40" s="72">
        <v>1.1000000000000001</v>
      </c>
      <c r="M40" s="74"/>
      <c r="N40" s="95"/>
      <c r="O40" s="76">
        <v>5</v>
      </c>
    </row>
    <row r="41" spans="1:15" x14ac:dyDescent="0.2">
      <c r="A41" s="67">
        <v>560070</v>
      </c>
      <c r="B41" s="68" t="s">
        <v>56</v>
      </c>
      <c r="C41" s="69">
        <v>21243</v>
      </c>
      <c r="D41" s="69">
        <v>20935</v>
      </c>
      <c r="E41" s="69">
        <v>74425</v>
      </c>
      <c r="F41" s="69">
        <v>50562</v>
      </c>
      <c r="G41" s="93">
        <v>0.28539999999999999</v>
      </c>
      <c r="H41" s="93">
        <v>0.41399999999999998</v>
      </c>
      <c r="I41" s="73">
        <v>5</v>
      </c>
      <c r="J41" s="94">
        <v>5</v>
      </c>
      <c r="K41" s="73">
        <v>3.8</v>
      </c>
      <c r="L41" s="72">
        <v>1.2</v>
      </c>
      <c r="M41" s="74"/>
      <c r="N41" s="95"/>
      <c r="O41" s="76">
        <v>5</v>
      </c>
    </row>
    <row r="42" spans="1:15" x14ac:dyDescent="0.2">
      <c r="A42" s="67">
        <v>560071</v>
      </c>
      <c r="B42" s="68" t="s">
        <v>57</v>
      </c>
      <c r="C42" s="69">
        <v>5767</v>
      </c>
      <c r="D42" s="69">
        <v>10592</v>
      </c>
      <c r="E42" s="69">
        <v>17126</v>
      </c>
      <c r="F42" s="69">
        <v>20249</v>
      </c>
      <c r="G42" s="93">
        <v>0.3367</v>
      </c>
      <c r="H42" s="93">
        <v>0.52310000000000001</v>
      </c>
      <c r="I42" s="73">
        <v>5</v>
      </c>
      <c r="J42" s="94">
        <v>5</v>
      </c>
      <c r="K42" s="73">
        <v>3.75</v>
      </c>
      <c r="L42" s="72">
        <v>1.25</v>
      </c>
      <c r="M42" s="74"/>
      <c r="N42" s="95"/>
      <c r="O42" s="76">
        <v>5</v>
      </c>
    </row>
    <row r="43" spans="1:15" x14ac:dyDescent="0.2">
      <c r="A43" s="67">
        <v>560072</v>
      </c>
      <c r="B43" s="68" t="s">
        <v>58</v>
      </c>
      <c r="C43" s="69">
        <v>6009</v>
      </c>
      <c r="D43" s="69">
        <v>4870</v>
      </c>
      <c r="E43" s="69">
        <v>15441</v>
      </c>
      <c r="F43" s="69">
        <v>11982</v>
      </c>
      <c r="G43" s="93">
        <v>0.38919999999999999</v>
      </c>
      <c r="H43" s="93">
        <v>0.40639999999999998</v>
      </c>
      <c r="I43" s="73">
        <v>5</v>
      </c>
      <c r="J43" s="94">
        <v>4.88</v>
      </c>
      <c r="K43" s="73">
        <v>3.95</v>
      </c>
      <c r="L43" s="72">
        <v>1.02</v>
      </c>
      <c r="M43" s="74"/>
      <c r="N43" s="95"/>
      <c r="O43" s="76">
        <v>4.97</v>
      </c>
    </row>
    <row r="44" spans="1:15" x14ac:dyDescent="0.2">
      <c r="A44" s="67">
        <v>560073</v>
      </c>
      <c r="B44" s="68" t="s">
        <v>59</v>
      </c>
      <c r="C44" s="69">
        <v>2576</v>
      </c>
      <c r="D44" s="69">
        <v>2842</v>
      </c>
      <c r="E44" s="69">
        <v>12530</v>
      </c>
      <c r="F44" s="69">
        <v>5240</v>
      </c>
      <c r="G44" s="93">
        <v>0.2056</v>
      </c>
      <c r="H44" s="93">
        <v>0.54239999999999999</v>
      </c>
      <c r="I44" s="73">
        <v>3.4</v>
      </c>
      <c r="J44" s="94">
        <v>5</v>
      </c>
      <c r="K44" s="73">
        <v>2.82</v>
      </c>
      <c r="L44" s="72">
        <v>0.85</v>
      </c>
      <c r="M44" s="74"/>
      <c r="N44" s="95"/>
      <c r="O44" s="76">
        <v>3.67</v>
      </c>
    </row>
    <row r="45" spans="1:15" x14ac:dyDescent="0.2">
      <c r="A45" s="67">
        <v>560074</v>
      </c>
      <c r="B45" s="68" t="s">
        <v>60</v>
      </c>
      <c r="C45" s="69">
        <v>3717</v>
      </c>
      <c r="D45" s="69">
        <v>5500</v>
      </c>
      <c r="E45" s="69">
        <v>15012</v>
      </c>
      <c r="F45" s="69">
        <v>12042</v>
      </c>
      <c r="G45" s="93">
        <v>0.24759999999999999</v>
      </c>
      <c r="H45" s="93">
        <v>0.45669999999999999</v>
      </c>
      <c r="I45" s="73">
        <v>4.46</v>
      </c>
      <c r="J45" s="94">
        <v>5</v>
      </c>
      <c r="K45" s="73">
        <v>3.39</v>
      </c>
      <c r="L45" s="72">
        <v>1.2</v>
      </c>
      <c r="M45" s="74"/>
      <c r="N45" s="95"/>
      <c r="O45" s="76">
        <v>4.59</v>
      </c>
    </row>
    <row r="46" spans="1:15" x14ac:dyDescent="0.2">
      <c r="A46" s="67">
        <v>560075</v>
      </c>
      <c r="B46" s="68" t="s">
        <v>61</v>
      </c>
      <c r="C46" s="69">
        <v>9141</v>
      </c>
      <c r="D46" s="69">
        <v>12618</v>
      </c>
      <c r="E46" s="69">
        <v>35339</v>
      </c>
      <c r="F46" s="69">
        <v>21517</v>
      </c>
      <c r="G46" s="93">
        <v>0.25869999999999999</v>
      </c>
      <c r="H46" s="93">
        <v>0.58640000000000003</v>
      </c>
      <c r="I46" s="73">
        <v>4.74</v>
      </c>
      <c r="J46" s="94">
        <v>5</v>
      </c>
      <c r="K46" s="73">
        <v>3.65</v>
      </c>
      <c r="L46" s="72">
        <v>1.1499999999999999</v>
      </c>
      <c r="M46" s="74"/>
      <c r="N46" s="95"/>
      <c r="O46" s="76">
        <v>4.8</v>
      </c>
    </row>
    <row r="47" spans="1:15" x14ac:dyDescent="0.2">
      <c r="A47" s="67">
        <v>560076</v>
      </c>
      <c r="B47" s="68" t="s">
        <v>62</v>
      </c>
      <c r="C47" s="69">
        <v>1316</v>
      </c>
      <c r="D47" s="69">
        <v>972</v>
      </c>
      <c r="E47" s="69">
        <v>4775</v>
      </c>
      <c r="F47" s="69">
        <v>3848</v>
      </c>
      <c r="G47" s="93">
        <v>0.27560000000000001</v>
      </c>
      <c r="H47" s="93">
        <v>0.25259999999999999</v>
      </c>
      <c r="I47" s="73">
        <v>5</v>
      </c>
      <c r="J47" s="94">
        <v>2.12</v>
      </c>
      <c r="K47" s="73">
        <v>3.9</v>
      </c>
      <c r="L47" s="72">
        <v>0.47</v>
      </c>
      <c r="M47" s="74"/>
      <c r="N47" s="95"/>
      <c r="O47" s="76">
        <v>4.37</v>
      </c>
    </row>
    <row r="48" spans="1:15" x14ac:dyDescent="0.2">
      <c r="A48" s="67">
        <v>560077</v>
      </c>
      <c r="B48" s="68" t="s">
        <v>63</v>
      </c>
      <c r="C48" s="69">
        <v>3170</v>
      </c>
      <c r="D48" s="69">
        <v>3400</v>
      </c>
      <c r="E48" s="69">
        <v>15943</v>
      </c>
      <c r="F48" s="69">
        <v>6780</v>
      </c>
      <c r="G48" s="93">
        <v>0.1988</v>
      </c>
      <c r="H48" s="93">
        <v>0.50149999999999995</v>
      </c>
      <c r="I48" s="73">
        <v>3.23</v>
      </c>
      <c r="J48" s="94">
        <v>5</v>
      </c>
      <c r="K48" s="73">
        <v>2.68</v>
      </c>
      <c r="L48" s="72">
        <v>0.85</v>
      </c>
      <c r="M48" s="74"/>
      <c r="N48" s="95"/>
      <c r="O48" s="76">
        <v>3.53</v>
      </c>
    </row>
    <row r="49" spans="1:15" x14ac:dyDescent="0.2">
      <c r="A49" s="67">
        <v>560078</v>
      </c>
      <c r="B49" s="68" t="s">
        <v>64</v>
      </c>
      <c r="C49" s="69">
        <v>7439</v>
      </c>
      <c r="D49" s="69">
        <v>11442</v>
      </c>
      <c r="E49" s="69">
        <v>31607</v>
      </c>
      <c r="F49" s="69">
        <v>22481</v>
      </c>
      <c r="G49" s="93">
        <v>0.2354</v>
      </c>
      <c r="H49" s="93">
        <v>0.50900000000000001</v>
      </c>
      <c r="I49" s="73">
        <v>4.1500000000000004</v>
      </c>
      <c r="J49" s="94">
        <v>5</v>
      </c>
      <c r="K49" s="73">
        <v>3.11</v>
      </c>
      <c r="L49" s="72">
        <v>1.25</v>
      </c>
      <c r="M49" s="74"/>
      <c r="N49" s="95"/>
      <c r="O49" s="76">
        <v>4.3600000000000003</v>
      </c>
    </row>
    <row r="50" spans="1:15" x14ac:dyDescent="0.2">
      <c r="A50" s="67">
        <v>560079</v>
      </c>
      <c r="B50" s="68" t="s">
        <v>65</v>
      </c>
      <c r="C50" s="69">
        <v>12542</v>
      </c>
      <c r="D50" s="69">
        <v>13872</v>
      </c>
      <c r="E50" s="69">
        <v>50239</v>
      </c>
      <c r="F50" s="69">
        <v>31279</v>
      </c>
      <c r="G50" s="93">
        <v>0.24959999999999999</v>
      </c>
      <c r="H50" s="93">
        <v>0.44350000000000001</v>
      </c>
      <c r="I50" s="73">
        <v>4.51</v>
      </c>
      <c r="J50" s="94">
        <v>5</v>
      </c>
      <c r="K50" s="73">
        <v>3.52</v>
      </c>
      <c r="L50" s="72">
        <v>1.1000000000000001</v>
      </c>
      <c r="M50" s="74"/>
      <c r="N50" s="95"/>
      <c r="O50" s="76">
        <v>4.62</v>
      </c>
    </row>
    <row r="51" spans="1:15" x14ac:dyDescent="0.2">
      <c r="A51" s="67">
        <v>560080</v>
      </c>
      <c r="B51" s="68" t="s">
        <v>66</v>
      </c>
      <c r="C51" s="69">
        <v>2877</v>
      </c>
      <c r="D51" s="69">
        <v>4342</v>
      </c>
      <c r="E51" s="69">
        <v>16398</v>
      </c>
      <c r="F51" s="69">
        <v>14412</v>
      </c>
      <c r="G51" s="93">
        <v>0.1754</v>
      </c>
      <c r="H51" s="93">
        <v>0.30130000000000001</v>
      </c>
      <c r="I51" s="73">
        <v>2.64</v>
      </c>
      <c r="J51" s="94">
        <v>2.99</v>
      </c>
      <c r="K51" s="73">
        <v>2.0299999999999998</v>
      </c>
      <c r="L51" s="72">
        <v>0.69</v>
      </c>
      <c r="M51" s="74"/>
      <c r="N51" s="95"/>
      <c r="O51" s="76">
        <v>2.72</v>
      </c>
    </row>
    <row r="52" spans="1:15" x14ac:dyDescent="0.2">
      <c r="A52" s="67">
        <v>560081</v>
      </c>
      <c r="B52" s="68" t="s">
        <v>67</v>
      </c>
      <c r="C52" s="69">
        <v>3869</v>
      </c>
      <c r="D52" s="69">
        <v>6636</v>
      </c>
      <c r="E52" s="69">
        <v>12461</v>
      </c>
      <c r="F52" s="69">
        <v>13806</v>
      </c>
      <c r="G52" s="93">
        <v>0.3105</v>
      </c>
      <c r="H52" s="93">
        <v>0.48070000000000002</v>
      </c>
      <c r="I52" s="73">
        <v>5</v>
      </c>
      <c r="J52" s="94">
        <v>5</v>
      </c>
      <c r="K52" s="73">
        <v>3.75</v>
      </c>
      <c r="L52" s="72">
        <v>1.25</v>
      </c>
      <c r="M52" s="74"/>
      <c r="N52" s="95"/>
      <c r="O52" s="76">
        <v>5</v>
      </c>
    </row>
    <row r="53" spans="1:15" x14ac:dyDescent="0.2">
      <c r="A53" s="67">
        <v>560082</v>
      </c>
      <c r="B53" s="68" t="s">
        <v>68</v>
      </c>
      <c r="C53" s="69">
        <v>3300</v>
      </c>
      <c r="D53" s="69">
        <v>3631</v>
      </c>
      <c r="E53" s="69">
        <v>17563</v>
      </c>
      <c r="F53" s="69">
        <v>8847</v>
      </c>
      <c r="G53" s="93">
        <v>0.18790000000000001</v>
      </c>
      <c r="H53" s="93">
        <v>0.41039999999999999</v>
      </c>
      <c r="I53" s="73">
        <v>2.95</v>
      </c>
      <c r="J53" s="94">
        <v>4.95</v>
      </c>
      <c r="K53" s="73">
        <v>2.36</v>
      </c>
      <c r="L53" s="72">
        <v>0.99</v>
      </c>
      <c r="M53" s="74"/>
      <c r="N53" s="95"/>
      <c r="O53" s="76">
        <v>3.35</v>
      </c>
    </row>
    <row r="54" spans="1:15" x14ac:dyDescent="0.2">
      <c r="A54" s="67">
        <v>560083</v>
      </c>
      <c r="B54" s="68" t="s">
        <v>69</v>
      </c>
      <c r="C54" s="69">
        <v>4582</v>
      </c>
      <c r="D54" s="69">
        <v>5007</v>
      </c>
      <c r="E54" s="69">
        <v>16119</v>
      </c>
      <c r="F54" s="69">
        <v>9465</v>
      </c>
      <c r="G54" s="93">
        <v>0.2843</v>
      </c>
      <c r="H54" s="93">
        <v>0.52900000000000003</v>
      </c>
      <c r="I54" s="73">
        <v>5</v>
      </c>
      <c r="J54" s="94">
        <v>5</v>
      </c>
      <c r="K54" s="73">
        <v>4.05</v>
      </c>
      <c r="L54" s="72">
        <v>0.95</v>
      </c>
      <c r="M54" s="74"/>
      <c r="N54" s="95"/>
      <c r="O54" s="76">
        <v>5</v>
      </c>
    </row>
    <row r="55" spans="1:15" x14ac:dyDescent="0.2">
      <c r="A55" s="67">
        <v>560084</v>
      </c>
      <c r="B55" s="68" t="s">
        <v>70</v>
      </c>
      <c r="C55" s="69">
        <v>2135</v>
      </c>
      <c r="D55" s="69">
        <v>3537</v>
      </c>
      <c r="E55" s="69">
        <v>14761</v>
      </c>
      <c r="F55" s="69">
        <v>10661</v>
      </c>
      <c r="G55" s="93">
        <v>0.14460000000000001</v>
      </c>
      <c r="H55" s="93">
        <v>0.33179999999999998</v>
      </c>
      <c r="I55" s="73">
        <v>1.86</v>
      </c>
      <c r="J55" s="94">
        <v>3.54</v>
      </c>
      <c r="K55" s="73">
        <v>1.38</v>
      </c>
      <c r="L55" s="72">
        <v>0.92</v>
      </c>
      <c r="M55" s="74"/>
      <c r="N55" s="95"/>
      <c r="O55" s="76">
        <v>2.2999999999999998</v>
      </c>
    </row>
    <row r="56" spans="1:15" ht="25.5" x14ac:dyDescent="0.2">
      <c r="A56" s="67">
        <v>560085</v>
      </c>
      <c r="B56" s="68" t="s">
        <v>71</v>
      </c>
      <c r="C56" s="69">
        <v>2761</v>
      </c>
      <c r="D56" s="69">
        <v>143</v>
      </c>
      <c r="E56" s="69">
        <v>11331</v>
      </c>
      <c r="F56" s="69">
        <v>939</v>
      </c>
      <c r="G56" s="93">
        <v>0.2437</v>
      </c>
      <c r="H56" s="93">
        <v>0.15229999999999999</v>
      </c>
      <c r="I56" s="73">
        <v>4.3600000000000003</v>
      </c>
      <c r="J56" s="94">
        <v>0.31</v>
      </c>
      <c r="K56" s="73">
        <v>4.1399999999999997</v>
      </c>
      <c r="L56" s="72">
        <v>0.02</v>
      </c>
      <c r="M56" s="74"/>
      <c r="N56" s="95"/>
      <c r="O56" s="76">
        <v>4.16</v>
      </c>
    </row>
    <row r="57" spans="1:15" ht="25.5" x14ac:dyDescent="0.2">
      <c r="A57" s="67">
        <v>560086</v>
      </c>
      <c r="B57" s="68" t="s">
        <v>72</v>
      </c>
      <c r="C57" s="69">
        <v>3635</v>
      </c>
      <c r="D57" s="69">
        <v>549</v>
      </c>
      <c r="E57" s="69">
        <v>10917</v>
      </c>
      <c r="F57" s="69">
        <v>980</v>
      </c>
      <c r="G57" s="93">
        <v>0.33300000000000002</v>
      </c>
      <c r="H57" s="93">
        <v>0.56020000000000003</v>
      </c>
      <c r="I57" s="73">
        <v>5</v>
      </c>
      <c r="J57" s="94">
        <v>5</v>
      </c>
      <c r="K57" s="73">
        <v>4.8</v>
      </c>
      <c r="L57" s="72">
        <v>0.2</v>
      </c>
      <c r="M57" s="74"/>
      <c r="N57" s="95"/>
      <c r="O57" s="76">
        <v>5</v>
      </c>
    </row>
    <row r="58" spans="1:15" x14ac:dyDescent="0.2">
      <c r="A58" s="67">
        <v>560087</v>
      </c>
      <c r="B58" s="68" t="s">
        <v>73</v>
      </c>
      <c r="C58" s="69">
        <v>2897</v>
      </c>
      <c r="D58" s="69">
        <v>0</v>
      </c>
      <c r="E58" s="69">
        <v>25562</v>
      </c>
      <c r="F58" s="69">
        <v>3</v>
      </c>
      <c r="G58" s="93">
        <v>0.1133</v>
      </c>
      <c r="H58" s="93">
        <v>0</v>
      </c>
      <c r="I58" s="73">
        <v>1.07</v>
      </c>
      <c r="J58" s="94">
        <v>0</v>
      </c>
      <c r="K58" s="73">
        <v>1.07</v>
      </c>
      <c r="L58" s="72">
        <v>0</v>
      </c>
      <c r="M58" s="74"/>
      <c r="N58" s="95"/>
      <c r="O58" s="76">
        <v>1.07</v>
      </c>
    </row>
    <row r="59" spans="1:15" ht="25.5" x14ac:dyDescent="0.2">
      <c r="A59" s="67">
        <v>560088</v>
      </c>
      <c r="B59" s="68" t="s">
        <v>74</v>
      </c>
      <c r="C59" s="69">
        <v>1403</v>
      </c>
      <c r="D59" s="69">
        <v>0</v>
      </c>
      <c r="E59" s="69">
        <v>5638</v>
      </c>
      <c r="F59" s="69">
        <v>0</v>
      </c>
      <c r="G59" s="93">
        <v>0.24879999999999999</v>
      </c>
      <c r="H59" s="93">
        <v>0</v>
      </c>
      <c r="I59" s="73">
        <v>4.49</v>
      </c>
      <c r="J59" s="94">
        <v>0</v>
      </c>
      <c r="K59" s="73">
        <v>4.49</v>
      </c>
      <c r="L59" s="72">
        <v>0</v>
      </c>
      <c r="M59" s="74"/>
      <c r="N59" s="95"/>
      <c r="O59" s="76">
        <v>4.49</v>
      </c>
    </row>
    <row r="60" spans="1:15" ht="25.5" x14ac:dyDescent="0.2">
      <c r="A60" s="67">
        <v>560089</v>
      </c>
      <c r="B60" s="68" t="s">
        <v>75</v>
      </c>
      <c r="C60" s="69">
        <v>997</v>
      </c>
      <c r="D60" s="69">
        <v>0</v>
      </c>
      <c r="E60" s="69">
        <v>6413</v>
      </c>
      <c r="F60" s="69">
        <v>3</v>
      </c>
      <c r="G60" s="93">
        <v>0.1555</v>
      </c>
      <c r="H60" s="93">
        <v>0</v>
      </c>
      <c r="I60" s="73">
        <v>2.14</v>
      </c>
      <c r="J60" s="94">
        <v>0</v>
      </c>
      <c r="K60" s="73">
        <v>2.14</v>
      </c>
      <c r="L60" s="72">
        <v>0</v>
      </c>
      <c r="M60" s="74"/>
      <c r="N60" s="95"/>
      <c r="O60" s="76">
        <v>2.14</v>
      </c>
    </row>
    <row r="61" spans="1:15" ht="25.5" x14ac:dyDescent="0.2">
      <c r="A61" s="67">
        <v>560096</v>
      </c>
      <c r="B61" s="68" t="s">
        <v>76</v>
      </c>
      <c r="C61" s="69">
        <v>8</v>
      </c>
      <c r="D61" s="69">
        <v>39</v>
      </c>
      <c r="E61" s="69">
        <v>113</v>
      </c>
      <c r="F61" s="69">
        <v>57</v>
      </c>
      <c r="G61" s="93">
        <v>7.0800000000000002E-2</v>
      </c>
      <c r="H61" s="93">
        <v>0.68420000000000003</v>
      </c>
      <c r="I61" s="73">
        <v>0</v>
      </c>
      <c r="J61" s="94">
        <v>5</v>
      </c>
      <c r="K61" s="73">
        <v>0</v>
      </c>
      <c r="L61" s="72">
        <v>0.3</v>
      </c>
      <c r="M61" s="74"/>
      <c r="N61" s="95"/>
      <c r="O61" s="76">
        <v>0.3</v>
      </c>
    </row>
    <row r="62" spans="1:15" x14ac:dyDescent="0.2">
      <c r="A62" s="67">
        <v>560098</v>
      </c>
      <c r="B62" s="68" t="s">
        <v>77</v>
      </c>
      <c r="C62" s="69">
        <v>368</v>
      </c>
      <c r="D62" s="69">
        <v>0</v>
      </c>
      <c r="E62" s="69">
        <v>1981</v>
      </c>
      <c r="F62" s="69">
        <v>0</v>
      </c>
      <c r="G62" s="93">
        <v>0.18579999999999999</v>
      </c>
      <c r="H62" s="93">
        <v>0</v>
      </c>
      <c r="I62" s="73">
        <v>2.9</v>
      </c>
      <c r="J62" s="94">
        <v>0</v>
      </c>
      <c r="K62" s="73">
        <v>2.9</v>
      </c>
      <c r="L62" s="72">
        <v>0</v>
      </c>
      <c r="M62" s="74"/>
      <c r="N62" s="95"/>
      <c r="O62" s="76">
        <v>2.9</v>
      </c>
    </row>
    <row r="63" spans="1:15" ht="25.5" x14ac:dyDescent="0.2">
      <c r="A63" s="67">
        <v>560099</v>
      </c>
      <c r="B63" s="68" t="s">
        <v>78</v>
      </c>
      <c r="C63" s="69">
        <v>144</v>
      </c>
      <c r="D63" s="69">
        <v>21</v>
      </c>
      <c r="E63" s="69">
        <v>735</v>
      </c>
      <c r="F63" s="69">
        <v>62</v>
      </c>
      <c r="G63" s="93">
        <v>0.19589999999999999</v>
      </c>
      <c r="H63" s="93">
        <v>0.3387</v>
      </c>
      <c r="I63" s="73">
        <v>3.16</v>
      </c>
      <c r="J63" s="94">
        <v>3.66</v>
      </c>
      <c r="K63" s="73">
        <v>2.97</v>
      </c>
      <c r="L63" s="72">
        <v>0.22</v>
      </c>
      <c r="M63" s="74"/>
      <c r="N63" s="95"/>
      <c r="O63" s="76">
        <v>3.19</v>
      </c>
    </row>
    <row r="64" spans="1:15" ht="38.25" x14ac:dyDescent="0.2">
      <c r="A64" s="67">
        <v>560206</v>
      </c>
      <c r="B64" s="68" t="s">
        <v>32</v>
      </c>
      <c r="C64" s="69">
        <v>18677</v>
      </c>
      <c r="D64" s="69">
        <v>12</v>
      </c>
      <c r="E64" s="69">
        <v>82547</v>
      </c>
      <c r="F64" s="69">
        <v>89</v>
      </c>
      <c r="G64" s="93">
        <v>0.2263</v>
      </c>
      <c r="H64" s="93">
        <v>0.1348</v>
      </c>
      <c r="I64" s="73">
        <v>3.92</v>
      </c>
      <c r="J64" s="94">
        <v>0</v>
      </c>
      <c r="K64" s="73">
        <v>3.92</v>
      </c>
      <c r="L64" s="72">
        <v>0</v>
      </c>
      <c r="M64" s="74"/>
      <c r="N64" s="95"/>
      <c r="O64" s="76">
        <v>3.92</v>
      </c>
    </row>
    <row r="65" spans="1:15" ht="38.25" x14ac:dyDescent="0.2">
      <c r="A65" s="77">
        <v>560214</v>
      </c>
      <c r="B65" s="68" t="s">
        <v>37</v>
      </c>
      <c r="C65" s="69">
        <v>13503</v>
      </c>
      <c r="D65" s="69">
        <v>18756</v>
      </c>
      <c r="E65" s="69">
        <v>86517</v>
      </c>
      <c r="F65" s="69">
        <v>70095</v>
      </c>
      <c r="G65" s="93">
        <v>0.15609999999999999</v>
      </c>
      <c r="H65" s="93">
        <v>0.2676</v>
      </c>
      <c r="I65" s="73">
        <v>2.15</v>
      </c>
      <c r="J65" s="94">
        <v>2.39</v>
      </c>
      <c r="K65" s="73">
        <v>1.63</v>
      </c>
      <c r="L65" s="72">
        <v>0.56999999999999995</v>
      </c>
      <c r="M65" s="78"/>
      <c r="N65" s="95"/>
      <c r="O65" s="76">
        <v>2.2000000000000002</v>
      </c>
    </row>
    <row r="66" spans="1:15" s="86" customFormat="1" x14ac:dyDescent="0.2">
      <c r="A66" s="79"/>
      <c r="B66" s="80" t="s">
        <v>121</v>
      </c>
      <c r="C66" s="96">
        <v>474049</v>
      </c>
      <c r="D66" s="96">
        <v>587186</v>
      </c>
      <c r="E66" s="96">
        <v>1718580</v>
      </c>
      <c r="F66" s="96">
        <v>1349651</v>
      </c>
      <c r="G66" s="93">
        <v>0.27579999999999999</v>
      </c>
      <c r="H66" s="93">
        <v>0.43509999999999999</v>
      </c>
      <c r="I66" s="97"/>
      <c r="J66" s="98"/>
      <c r="K66" s="73"/>
      <c r="L66" s="83"/>
      <c r="M66" s="99"/>
      <c r="N66" s="75"/>
      <c r="O66" s="85"/>
    </row>
    <row r="67" spans="1:15" x14ac:dyDescent="0.2">
      <c r="A67" s="100"/>
      <c r="B67" s="86"/>
      <c r="D67" s="86"/>
      <c r="F67" s="86"/>
      <c r="H67" s="102"/>
    </row>
    <row r="68" spans="1:15" x14ac:dyDescent="0.2">
      <c r="A68" s="100"/>
      <c r="B68" s="86"/>
      <c r="D68" s="86"/>
      <c r="F68" s="86"/>
      <c r="H68" s="102"/>
    </row>
    <row r="69" spans="1:15" x14ac:dyDescent="0.2">
      <c r="A69" s="100"/>
      <c r="B69" s="86"/>
      <c r="D69" s="86"/>
      <c r="F69" s="86"/>
      <c r="H69" s="102"/>
    </row>
    <row r="70" spans="1:15" x14ac:dyDescent="0.2">
      <c r="A70" s="100"/>
      <c r="B70" s="86"/>
      <c r="D70" s="86"/>
      <c r="F70" s="86"/>
      <c r="H70" s="102"/>
    </row>
    <row r="71" spans="1:15" x14ac:dyDescent="0.2">
      <c r="A71" s="100"/>
      <c r="B71" s="86"/>
      <c r="D71" s="86"/>
      <c r="F71" s="86"/>
      <c r="H71" s="102"/>
    </row>
    <row r="72" spans="1:15" x14ac:dyDescent="0.2">
      <c r="A72" s="100"/>
      <c r="B72" s="86"/>
      <c r="D72" s="86"/>
      <c r="F72" s="86"/>
      <c r="H72" s="102"/>
    </row>
    <row r="73" spans="1:15" x14ac:dyDescent="0.2">
      <c r="A73" s="100"/>
      <c r="B73" s="86"/>
      <c r="D73" s="86"/>
      <c r="F73" s="86"/>
      <c r="H73" s="102"/>
    </row>
    <row r="74" spans="1:15" x14ac:dyDescent="0.2">
      <c r="A74" s="100"/>
      <c r="B74" s="86"/>
      <c r="D74" s="86"/>
      <c r="F74" s="86"/>
      <c r="H74" s="102"/>
    </row>
    <row r="75" spans="1:15" x14ac:dyDescent="0.2">
      <c r="A75" s="100"/>
      <c r="B75" s="86"/>
      <c r="D75" s="86"/>
      <c r="F75" s="86"/>
      <c r="H75" s="102"/>
    </row>
    <row r="76" spans="1:15" x14ac:dyDescent="0.2">
      <c r="A76" s="100"/>
      <c r="B76" s="86"/>
      <c r="D76" s="86"/>
      <c r="F76" s="86"/>
      <c r="H76" s="102"/>
    </row>
    <row r="77" spans="1:15" x14ac:dyDescent="0.2">
      <c r="A77" s="100"/>
      <c r="B77" s="86"/>
      <c r="D77" s="86"/>
      <c r="F77" s="86"/>
      <c r="H77" s="102"/>
    </row>
    <row r="78" spans="1:15" x14ac:dyDescent="0.2">
      <c r="A78" s="100"/>
      <c r="B78" s="86"/>
      <c r="D78" s="86"/>
      <c r="F78" s="86"/>
      <c r="H78" s="102"/>
    </row>
    <row r="79" spans="1:15" x14ac:dyDescent="0.2">
      <c r="A79" s="100"/>
      <c r="B79" s="86"/>
      <c r="D79" s="86"/>
      <c r="F79" s="86"/>
      <c r="H79" s="102"/>
    </row>
    <row r="80" spans="1:15" x14ac:dyDescent="0.2">
      <c r="A80" s="100"/>
      <c r="B80" s="86"/>
      <c r="D80" s="86"/>
      <c r="F80" s="86"/>
      <c r="H80" s="102"/>
    </row>
    <row r="81" spans="1:8" x14ac:dyDescent="0.2">
      <c r="A81" s="100"/>
      <c r="B81" s="86"/>
      <c r="D81" s="86"/>
      <c r="F81" s="86"/>
      <c r="H81" s="102"/>
    </row>
    <row r="82" spans="1:8" x14ac:dyDescent="0.2">
      <c r="A82" s="100"/>
      <c r="B82" s="86"/>
      <c r="D82" s="86"/>
      <c r="F82" s="86"/>
      <c r="H82" s="102"/>
    </row>
    <row r="83" spans="1:8" x14ac:dyDescent="0.2">
      <c r="A83" s="100"/>
      <c r="B83" s="86"/>
      <c r="D83" s="86"/>
      <c r="F83" s="86"/>
      <c r="H83" s="102"/>
    </row>
    <row r="84" spans="1:8" x14ac:dyDescent="0.2">
      <c r="A84" s="100"/>
      <c r="B84" s="86"/>
      <c r="D84" s="86"/>
      <c r="F84" s="86"/>
      <c r="H84" s="102"/>
    </row>
    <row r="85" spans="1:8" x14ac:dyDescent="0.2">
      <c r="A85" s="100"/>
      <c r="B85" s="86"/>
      <c r="D85" s="86"/>
      <c r="F85" s="86"/>
      <c r="H85" s="102"/>
    </row>
    <row r="86" spans="1:8" x14ac:dyDescent="0.2">
      <c r="A86" s="100"/>
      <c r="B86" s="86"/>
      <c r="D86" s="86"/>
      <c r="F86" s="86"/>
      <c r="H86" s="102"/>
    </row>
    <row r="87" spans="1:8" x14ac:dyDescent="0.2">
      <c r="A87" s="100"/>
      <c r="B87" s="86"/>
      <c r="D87" s="86"/>
      <c r="F87" s="86"/>
      <c r="H87" s="102"/>
    </row>
    <row r="88" spans="1:8" x14ac:dyDescent="0.2">
      <c r="A88" s="100"/>
      <c r="B88" s="86"/>
      <c r="D88" s="86"/>
      <c r="F88" s="86"/>
      <c r="H88" s="102"/>
    </row>
    <row r="89" spans="1:8" x14ac:dyDescent="0.2">
      <c r="A89" s="100"/>
      <c r="B89" s="86"/>
      <c r="D89" s="86"/>
      <c r="F89" s="86"/>
      <c r="H89" s="102"/>
    </row>
    <row r="90" spans="1:8" x14ac:dyDescent="0.2">
      <c r="A90" s="100"/>
      <c r="B90" s="86"/>
      <c r="D90" s="86"/>
      <c r="F90" s="86"/>
      <c r="H90" s="102"/>
    </row>
    <row r="91" spans="1:8" x14ac:dyDescent="0.2">
      <c r="A91" s="100"/>
      <c r="B91" s="86"/>
      <c r="D91" s="86"/>
      <c r="F91" s="86"/>
      <c r="H91" s="102"/>
    </row>
    <row r="92" spans="1:8" x14ac:dyDescent="0.2">
      <c r="A92" s="100"/>
      <c r="B92" s="86"/>
      <c r="D92" s="86"/>
      <c r="F92" s="86"/>
      <c r="H92" s="102"/>
    </row>
    <row r="93" spans="1:8" x14ac:dyDescent="0.2">
      <c r="A93" s="100"/>
      <c r="B93" s="86"/>
      <c r="D93" s="86"/>
      <c r="F93" s="86"/>
      <c r="H93" s="102"/>
    </row>
    <row r="94" spans="1:8" x14ac:dyDescent="0.2">
      <c r="A94" s="100"/>
      <c r="B94" s="86"/>
      <c r="D94" s="86"/>
      <c r="F94" s="86"/>
      <c r="H94" s="102"/>
    </row>
    <row r="95" spans="1:8" x14ac:dyDescent="0.2">
      <c r="A95" s="100"/>
      <c r="B95" s="86"/>
      <c r="D95" s="86"/>
      <c r="F95" s="86"/>
      <c r="H95" s="102"/>
    </row>
    <row r="96" spans="1:8" x14ac:dyDescent="0.2">
      <c r="A96" s="100"/>
      <c r="B96" s="86"/>
      <c r="D96" s="86"/>
      <c r="F96" s="86"/>
      <c r="H96" s="102"/>
    </row>
    <row r="97" spans="1:8" x14ac:dyDescent="0.2">
      <c r="A97" s="100"/>
      <c r="B97" s="86"/>
      <c r="D97" s="86"/>
      <c r="F97" s="86"/>
      <c r="H97" s="102"/>
    </row>
    <row r="98" spans="1:8" x14ac:dyDescent="0.2">
      <c r="A98" s="100"/>
      <c r="B98" s="86"/>
      <c r="D98" s="86"/>
      <c r="F98" s="86"/>
      <c r="H98" s="102"/>
    </row>
    <row r="99" spans="1:8" x14ac:dyDescent="0.2">
      <c r="A99" s="100"/>
      <c r="B99" s="86"/>
      <c r="D99" s="86"/>
      <c r="F99" s="86"/>
      <c r="H99" s="102"/>
    </row>
    <row r="100" spans="1:8" x14ac:dyDescent="0.2">
      <c r="A100" s="100"/>
      <c r="B100" s="86"/>
      <c r="D100" s="86"/>
      <c r="F100" s="86"/>
      <c r="H100" s="102"/>
    </row>
    <row r="101" spans="1:8" x14ac:dyDescent="0.2">
      <c r="A101" s="100"/>
      <c r="B101" s="86"/>
      <c r="D101" s="86"/>
      <c r="F101" s="86"/>
      <c r="H101" s="102"/>
    </row>
    <row r="102" spans="1:8" x14ac:dyDescent="0.2">
      <c r="A102" s="100"/>
      <c r="B102" s="86"/>
      <c r="D102" s="86"/>
      <c r="F102" s="86"/>
      <c r="H102" s="102"/>
    </row>
    <row r="103" spans="1:8" x14ac:dyDescent="0.2">
      <c r="A103" s="100"/>
      <c r="B103" s="86"/>
      <c r="D103" s="86"/>
      <c r="F103" s="86"/>
      <c r="H103" s="102"/>
    </row>
    <row r="104" spans="1:8" x14ac:dyDescent="0.2">
      <c r="A104" s="100"/>
      <c r="B104" s="86"/>
      <c r="D104" s="86"/>
      <c r="F104" s="86"/>
      <c r="H104" s="102"/>
    </row>
    <row r="105" spans="1:8" x14ac:dyDescent="0.2">
      <c r="A105" s="100"/>
      <c r="B105" s="86"/>
      <c r="D105" s="86"/>
      <c r="F105" s="86"/>
      <c r="H105" s="102"/>
    </row>
    <row r="106" spans="1:8" x14ac:dyDescent="0.2">
      <c r="A106" s="100"/>
      <c r="B106" s="86"/>
      <c r="D106" s="86"/>
      <c r="F106" s="86"/>
      <c r="H106" s="102"/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8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36" zoomScaleNormal="100" zoomScaleSheetLayoutView="136" workbookViewId="0">
      <pane xSplit="2" ySplit="5" topLeftCell="D62" activePane="bottomRight" state="frozen"/>
      <selection pane="topRight" activeCell="C1" sqref="C1"/>
      <selection pane="bottomLeft" activeCell="A6" sqref="A6"/>
      <selection pane="bottomRight" activeCell="K4" sqref="K4:L4"/>
    </sheetView>
  </sheetViews>
  <sheetFormatPr defaultRowHeight="12.75" x14ac:dyDescent="0.2"/>
  <cols>
    <col min="1" max="1" width="8.1640625" style="1" bestFit="1" customWidth="1"/>
    <col min="2" max="2" width="33.5" customWidth="1"/>
    <col min="3" max="3" width="15.83203125" customWidth="1"/>
    <col min="4" max="4" width="14.83203125" customWidth="1"/>
    <col min="5" max="5" width="14.1640625" customWidth="1"/>
    <col min="6" max="6" width="10.5" customWidth="1"/>
    <col min="7" max="7" width="12.6640625" style="52" customWidth="1"/>
    <col min="8" max="8" width="10.83203125" style="52" customWidth="1"/>
    <col min="9" max="9" width="11.33203125" style="86" customWidth="1"/>
    <col min="10" max="10" width="8.5" style="86" customWidth="1"/>
    <col min="11" max="11" width="12.33203125" style="54" customWidth="1"/>
    <col min="12" max="12" width="13.5" style="55" customWidth="1"/>
    <col min="13" max="13" width="10.83203125" style="88" customWidth="1"/>
    <col min="14" max="14" width="8.6640625" style="88" customWidth="1"/>
    <col min="15" max="15" width="20" style="86" bestFit="1" customWidth="1"/>
  </cols>
  <sheetData>
    <row r="1" spans="1:15" ht="27" customHeight="1" x14ac:dyDescent="0.2">
      <c r="G1" s="51"/>
      <c r="I1" s="53"/>
      <c r="J1" s="53"/>
      <c r="L1" s="252" t="s">
        <v>243</v>
      </c>
      <c r="M1" s="252"/>
      <c r="N1" s="252"/>
      <c r="O1" s="252"/>
    </row>
    <row r="2" spans="1:15" ht="18" customHeight="1" x14ac:dyDescent="0.25">
      <c r="A2" s="340" t="s">
        <v>108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ht="42" customHeight="1" x14ac:dyDescent="0.2">
      <c r="A3" s="373" t="s">
        <v>244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57"/>
      <c r="N3" s="57"/>
      <c r="O3" s="57"/>
    </row>
    <row r="4" spans="1:15" ht="114" customHeight="1" x14ac:dyDescent="0.2">
      <c r="A4" s="377" t="s">
        <v>109</v>
      </c>
      <c r="B4" s="370" t="s">
        <v>110</v>
      </c>
      <c r="C4" s="358" t="s">
        <v>111</v>
      </c>
      <c r="D4" s="359"/>
      <c r="E4" s="360" t="s">
        <v>112</v>
      </c>
      <c r="F4" s="361"/>
      <c r="G4" s="384" t="s">
        <v>113</v>
      </c>
      <c r="H4" s="385"/>
      <c r="I4" s="364" t="s">
        <v>114</v>
      </c>
      <c r="J4" s="365"/>
      <c r="K4" s="386" t="s">
        <v>115</v>
      </c>
      <c r="L4" s="386"/>
      <c r="M4" s="368" t="s">
        <v>116</v>
      </c>
      <c r="N4" s="369"/>
      <c r="O4" s="60" t="s">
        <v>117</v>
      </c>
    </row>
    <row r="5" spans="1:15" ht="25.5" x14ac:dyDescent="0.2">
      <c r="A5" s="377"/>
      <c r="B5" s="370"/>
      <c r="C5" s="61" t="s">
        <v>118</v>
      </c>
      <c r="D5" s="62" t="s">
        <v>119</v>
      </c>
      <c r="E5" s="61" t="s">
        <v>118</v>
      </c>
      <c r="F5" s="62" t="s">
        <v>119</v>
      </c>
      <c r="G5" s="63" t="s">
        <v>118</v>
      </c>
      <c r="H5" s="64" t="s">
        <v>119</v>
      </c>
      <c r="I5" s="61" t="s">
        <v>118</v>
      </c>
      <c r="J5" s="62" t="s">
        <v>119</v>
      </c>
      <c r="K5" s="61" t="s">
        <v>118</v>
      </c>
      <c r="L5" s="62" t="s">
        <v>119</v>
      </c>
      <c r="M5" s="65" t="s">
        <v>118</v>
      </c>
      <c r="N5" s="66" t="s">
        <v>119</v>
      </c>
      <c r="O5" s="61" t="s">
        <v>120</v>
      </c>
    </row>
    <row r="6" spans="1:15" ht="29.25" customHeight="1" x14ac:dyDescent="0.2">
      <c r="A6" s="67">
        <v>560002</v>
      </c>
      <c r="B6" s="68" t="s">
        <v>9</v>
      </c>
      <c r="C6" s="69">
        <v>28200</v>
      </c>
      <c r="D6" s="69">
        <v>1</v>
      </c>
      <c r="E6" s="70">
        <v>16786</v>
      </c>
      <c r="F6" s="70">
        <v>0</v>
      </c>
      <c r="G6" s="71">
        <v>1.68</v>
      </c>
      <c r="H6" s="71">
        <v>0</v>
      </c>
      <c r="I6" s="72">
        <v>4.45</v>
      </c>
      <c r="J6" s="72">
        <v>0</v>
      </c>
      <c r="K6" s="73">
        <v>4.45</v>
      </c>
      <c r="L6" s="73">
        <v>0</v>
      </c>
      <c r="M6" s="74"/>
      <c r="N6" s="75"/>
      <c r="O6" s="76">
        <v>4.45</v>
      </c>
    </row>
    <row r="7" spans="1:15" ht="25.5" x14ac:dyDescent="0.2">
      <c r="A7" s="67">
        <v>560014</v>
      </c>
      <c r="B7" s="68" t="s">
        <v>20</v>
      </c>
      <c r="C7" s="69">
        <v>8077</v>
      </c>
      <c r="D7" s="69">
        <v>25</v>
      </c>
      <c r="E7" s="70">
        <v>4141</v>
      </c>
      <c r="F7" s="70">
        <v>35</v>
      </c>
      <c r="G7" s="71">
        <v>1.95</v>
      </c>
      <c r="H7" s="71">
        <v>0.71399999999999997</v>
      </c>
      <c r="I7" s="72">
        <v>5</v>
      </c>
      <c r="J7" s="72">
        <v>0.45</v>
      </c>
      <c r="K7" s="73">
        <v>4.95</v>
      </c>
      <c r="L7" s="73">
        <v>0</v>
      </c>
      <c r="M7" s="74"/>
      <c r="N7" s="75"/>
      <c r="O7" s="76">
        <v>4.95</v>
      </c>
    </row>
    <row r="8" spans="1:15" x14ac:dyDescent="0.2">
      <c r="A8" s="67">
        <v>560017</v>
      </c>
      <c r="B8" s="68" t="s">
        <v>21</v>
      </c>
      <c r="C8" s="69">
        <v>130237</v>
      </c>
      <c r="D8" s="69">
        <v>13</v>
      </c>
      <c r="E8" s="70">
        <v>76719</v>
      </c>
      <c r="F8" s="70">
        <v>4</v>
      </c>
      <c r="G8" s="71">
        <v>1.698</v>
      </c>
      <c r="H8" s="71">
        <v>3.25</v>
      </c>
      <c r="I8" s="72">
        <v>4.51</v>
      </c>
      <c r="J8" s="72">
        <v>4</v>
      </c>
      <c r="K8" s="73">
        <v>4.51</v>
      </c>
      <c r="L8" s="73">
        <v>0</v>
      </c>
      <c r="M8" s="74"/>
      <c r="N8" s="75"/>
      <c r="O8" s="76">
        <v>4.51</v>
      </c>
    </row>
    <row r="9" spans="1:15" x14ac:dyDescent="0.2">
      <c r="A9" s="67">
        <v>560019</v>
      </c>
      <c r="B9" s="68" t="s">
        <v>22</v>
      </c>
      <c r="C9" s="69">
        <v>165869</v>
      </c>
      <c r="D9" s="69">
        <v>23901</v>
      </c>
      <c r="E9" s="70">
        <v>88775</v>
      </c>
      <c r="F9" s="70">
        <v>4057</v>
      </c>
      <c r="G9" s="71">
        <v>1.8680000000000001</v>
      </c>
      <c r="H9" s="71">
        <v>5.891</v>
      </c>
      <c r="I9" s="72">
        <v>5</v>
      </c>
      <c r="J9" s="72">
        <v>5</v>
      </c>
      <c r="K9" s="73">
        <v>4.8</v>
      </c>
      <c r="L9" s="73">
        <v>0.2</v>
      </c>
      <c r="M9" s="74"/>
      <c r="N9" s="75"/>
      <c r="O9" s="76">
        <v>5</v>
      </c>
    </row>
    <row r="10" spans="1:15" x14ac:dyDescent="0.2">
      <c r="A10" s="67">
        <v>560021</v>
      </c>
      <c r="B10" s="68" t="s">
        <v>23</v>
      </c>
      <c r="C10" s="69">
        <v>106349</v>
      </c>
      <c r="D10" s="69">
        <v>180658</v>
      </c>
      <c r="E10" s="70">
        <v>55723</v>
      </c>
      <c r="F10" s="70">
        <v>37839</v>
      </c>
      <c r="G10" s="71">
        <v>1.909</v>
      </c>
      <c r="H10" s="71">
        <v>4.774</v>
      </c>
      <c r="I10" s="72">
        <v>5</v>
      </c>
      <c r="J10" s="72">
        <v>5</v>
      </c>
      <c r="K10" s="73">
        <v>3</v>
      </c>
      <c r="L10" s="73">
        <v>2</v>
      </c>
      <c r="M10" s="74"/>
      <c r="N10" s="75"/>
      <c r="O10" s="76">
        <v>5</v>
      </c>
    </row>
    <row r="11" spans="1:15" x14ac:dyDescent="0.2">
      <c r="A11" s="67">
        <v>560022</v>
      </c>
      <c r="B11" s="68" t="s">
        <v>24</v>
      </c>
      <c r="C11" s="69">
        <v>123518</v>
      </c>
      <c r="D11" s="69">
        <v>109254</v>
      </c>
      <c r="E11" s="70">
        <v>66875</v>
      </c>
      <c r="F11" s="70">
        <v>23896</v>
      </c>
      <c r="G11" s="71">
        <v>1.847</v>
      </c>
      <c r="H11" s="71">
        <v>4.5720000000000001</v>
      </c>
      <c r="I11" s="72">
        <v>4.9800000000000004</v>
      </c>
      <c r="J11" s="72">
        <v>5</v>
      </c>
      <c r="K11" s="73">
        <v>3.69</v>
      </c>
      <c r="L11" s="73">
        <v>1.3</v>
      </c>
      <c r="M11" s="74"/>
      <c r="N11" s="75"/>
      <c r="O11" s="76">
        <v>4.99</v>
      </c>
    </row>
    <row r="12" spans="1:15" x14ac:dyDescent="0.2">
      <c r="A12" s="67">
        <v>560024</v>
      </c>
      <c r="B12" s="68" t="s">
        <v>25</v>
      </c>
      <c r="C12" s="69">
        <v>3168</v>
      </c>
      <c r="D12" s="69">
        <v>263418</v>
      </c>
      <c r="E12" s="70">
        <v>2551</v>
      </c>
      <c r="F12" s="70">
        <v>50074</v>
      </c>
      <c r="G12" s="71">
        <v>1.242</v>
      </c>
      <c r="H12" s="71">
        <v>5.2610000000000001</v>
      </c>
      <c r="I12" s="72">
        <v>3.07</v>
      </c>
      <c r="J12" s="72">
        <v>5</v>
      </c>
      <c r="K12" s="73">
        <v>0.15</v>
      </c>
      <c r="L12" s="73">
        <v>4.75</v>
      </c>
      <c r="M12" s="74"/>
      <c r="N12" s="75"/>
      <c r="O12" s="76">
        <v>4.9000000000000004</v>
      </c>
    </row>
    <row r="13" spans="1:15" ht="25.5" x14ac:dyDescent="0.2">
      <c r="A13" s="67">
        <v>560026</v>
      </c>
      <c r="B13" s="68" t="s">
        <v>26</v>
      </c>
      <c r="C13" s="69">
        <v>136861</v>
      </c>
      <c r="D13" s="69">
        <v>65696</v>
      </c>
      <c r="E13" s="70">
        <v>94787</v>
      </c>
      <c r="F13" s="70">
        <v>19107</v>
      </c>
      <c r="G13" s="71">
        <v>1.444</v>
      </c>
      <c r="H13" s="71">
        <v>3.4380000000000002</v>
      </c>
      <c r="I13" s="72">
        <v>3.71</v>
      </c>
      <c r="J13" s="72">
        <v>4.2699999999999996</v>
      </c>
      <c r="K13" s="73">
        <v>0</v>
      </c>
      <c r="L13" s="73">
        <v>0.73</v>
      </c>
      <c r="M13" s="74">
        <v>1</v>
      </c>
      <c r="N13" s="75"/>
      <c r="O13" s="76">
        <v>0.73</v>
      </c>
    </row>
    <row r="14" spans="1:15" x14ac:dyDescent="0.2">
      <c r="A14" s="67">
        <v>560032</v>
      </c>
      <c r="B14" s="68" t="s">
        <v>28</v>
      </c>
      <c r="C14" s="69">
        <v>25856</v>
      </c>
      <c r="D14" s="69">
        <v>3</v>
      </c>
      <c r="E14" s="70">
        <v>20849</v>
      </c>
      <c r="F14" s="70">
        <v>0</v>
      </c>
      <c r="G14" s="71">
        <v>1.24</v>
      </c>
      <c r="H14" s="71">
        <v>0</v>
      </c>
      <c r="I14" s="72">
        <v>3.06</v>
      </c>
      <c r="J14" s="72">
        <v>0</v>
      </c>
      <c r="K14" s="73">
        <v>3.06</v>
      </c>
      <c r="L14" s="73">
        <v>0</v>
      </c>
      <c r="M14" s="74"/>
      <c r="N14" s="75"/>
      <c r="O14" s="76">
        <v>3.06</v>
      </c>
    </row>
    <row r="15" spans="1:15" x14ac:dyDescent="0.2">
      <c r="A15" s="67">
        <v>560033</v>
      </c>
      <c r="B15" s="68" t="s">
        <v>29</v>
      </c>
      <c r="C15" s="69">
        <v>65220</v>
      </c>
      <c r="D15" s="69">
        <v>0</v>
      </c>
      <c r="E15" s="70">
        <v>40933</v>
      </c>
      <c r="F15" s="70">
        <v>0</v>
      </c>
      <c r="G15" s="71">
        <v>1.593</v>
      </c>
      <c r="H15" s="71">
        <v>0</v>
      </c>
      <c r="I15" s="72">
        <v>4.18</v>
      </c>
      <c r="J15" s="72">
        <v>0</v>
      </c>
      <c r="K15" s="73">
        <v>4.18</v>
      </c>
      <c r="L15" s="73">
        <v>0</v>
      </c>
      <c r="M15" s="74"/>
      <c r="N15" s="75"/>
      <c r="O15" s="76">
        <v>4.18</v>
      </c>
    </row>
    <row r="16" spans="1:15" x14ac:dyDescent="0.2">
      <c r="A16" s="67">
        <v>560034</v>
      </c>
      <c r="B16" s="68" t="s">
        <v>30</v>
      </c>
      <c r="C16" s="69">
        <v>55670</v>
      </c>
      <c r="D16" s="69">
        <v>2</v>
      </c>
      <c r="E16" s="70">
        <v>37935</v>
      </c>
      <c r="F16" s="70">
        <v>3</v>
      </c>
      <c r="G16" s="71">
        <v>1.468</v>
      </c>
      <c r="H16" s="71">
        <v>0.66700000000000004</v>
      </c>
      <c r="I16" s="72">
        <v>3.78</v>
      </c>
      <c r="J16" s="72">
        <v>0.39</v>
      </c>
      <c r="K16" s="73">
        <v>3.78</v>
      </c>
      <c r="L16" s="73">
        <v>0</v>
      </c>
      <c r="M16" s="74"/>
      <c r="N16" s="75"/>
      <c r="O16" s="76">
        <v>3.78</v>
      </c>
    </row>
    <row r="17" spans="1:15" x14ac:dyDescent="0.2">
      <c r="A17" s="67">
        <v>560035</v>
      </c>
      <c r="B17" s="68" t="s">
        <v>31</v>
      </c>
      <c r="C17" s="69">
        <v>903</v>
      </c>
      <c r="D17" s="69">
        <v>128199</v>
      </c>
      <c r="E17" s="70">
        <v>1753</v>
      </c>
      <c r="F17" s="70">
        <v>30604</v>
      </c>
      <c r="G17" s="71">
        <v>0.51500000000000001</v>
      </c>
      <c r="H17" s="71">
        <v>4.1890000000000001</v>
      </c>
      <c r="I17" s="72">
        <v>0.77</v>
      </c>
      <c r="J17" s="72">
        <v>5</v>
      </c>
      <c r="K17" s="73">
        <v>0.04</v>
      </c>
      <c r="L17" s="73">
        <v>4.75</v>
      </c>
      <c r="M17" s="74"/>
      <c r="N17" s="75"/>
      <c r="O17" s="76">
        <v>4.79</v>
      </c>
    </row>
    <row r="18" spans="1:15" x14ac:dyDescent="0.2">
      <c r="A18" s="67">
        <v>560036</v>
      </c>
      <c r="B18" s="68" t="s">
        <v>27</v>
      </c>
      <c r="C18" s="69">
        <v>54592</v>
      </c>
      <c r="D18" s="69">
        <v>40716</v>
      </c>
      <c r="E18" s="70">
        <v>47460</v>
      </c>
      <c r="F18" s="70">
        <v>10787</v>
      </c>
      <c r="G18" s="71">
        <v>1.1499999999999999</v>
      </c>
      <c r="H18" s="71">
        <v>3.7749999999999999</v>
      </c>
      <c r="I18" s="72">
        <v>2.78</v>
      </c>
      <c r="J18" s="72">
        <v>4.74</v>
      </c>
      <c r="K18" s="73">
        <v>2.25</v>
      </c>
      <c r="L18" s="73">
        <v>0.9</v>
      </c>
      <c r="M18" s="74"/>
      <c r="N18" s="75"/>
      <c r="O18" s="76">
        <v>3.15</v>
      </c>
    </row>
    <row r="19" spans="1:15" x14ac:dyDescent="0.2">
      <c r="A19" s="67">
        <v>560041</v>
      </c>
      <c r="B19" s="68" t="s">
        <v>33</v>
      </c>
      <c r="C19" s="69">
        <v>897</v>
      </c>
      <c r="D19" s="69">
        <v>75681</v>
      </c>
      <c r="E19" s="70">
        <v>934</v>
      </c>
      <c r="F19" s="70">
        <v>19506</v>
      </c>
      <c r="G19" s="71">
        <v>0.96</v>
      </c>
      <c r="H19" s="71">
        <v>3.88</v>
      </c>
      <c r="I19" s="72">
        <v>2.1800000000000002</v>
      </c>
      <c r="J19" s="72">
        <v>4.88</v>
      </c>
      <c r="K19" s="73">
        <v>0.11</v>
      </c>
      <c r="L19" s="73">
        <v>4.6399999999999997</v>
      </c>
      <c r="M19" s="74"/>
      <c r="N19" s="75"/>
      <c r="O19" s="76">
        <v>4.75</v>
      </c>
    </row>
    <row r="20" spans="1:15" x14ac:dyDescent="0.2">
      <c r="A20" s="67">
        <v>560043</v>
      </c>
      <c r="B20" s="68" t="s">
        <v>34</v>
      </c>
      <c r="C20" s="69">
        <v>33266</v>
      </c>
      <c r="D20" s="69">
        <v>13966</v>
      </c>
      <c r="E20" s="70">
        <v>21204</v>
      </c>
      <c r="F20" s="70">
        <v>5152</v>
      </c>
      <c r="G20" s="71">
        <v>1.569</v>
      </c>
      <c r="H20" s="71">
        <v>2.7109999999999999</v>
      </c>
      <c r="I20" s="72">
        <v>4.0999999999999996</v>
      </c>
      <c r="J20" s="72">
        <v>3.25</v>
      </c>
      <c r="K20" s="73">
        <v>3.28</v>
      </c>
      <c r="L20" s="73">
        <v>0.65</v>
      </c>
      <c r="M20" s="74"/>
      <c r="N20" s="75"/>
      <c r="O20" s="76">
        <v>3.93</v>
      </c>
    </row>
    <row r="21" spans="1:15" x14ac:dyDescent="0.2">
      <c r="A21" s="67">
        <v>560045</v>
      </c>
      <c r="B21" s="68" t="s">
        <v>35</v>
      </c>
      <c r="C21" s="69">
        <v>30495</v>
      </c>
      <c r="D21" s="69">
        <v>32573</v>
      </c>
      <c r="E21" s="70">
        <v>19954</v>
      </c>
      <c r="F21" s="70">
        <v>5837</v>
      </c>
      <c r="G21" s="71">
        <v>1.528</v>
      </c>
      <c r="H21" s="71">
        <v>5.58</v>
      </c>
      <c r="I21" s="72">
        <v>3.97</v>
      </c>
      <c r="J21" s="72">
        <v>5</v>
      </c>
      <c r="K21" s="73">
        <v>3.06</v>
      </c>
      <c r="L21" s="73">
        <v>1.1499999999999999</v>
      </c>
      <c r="M21" s="74"/>
      <c r="N21" s="75"/>
      <c r="O21" s="76">
        <v>4.21</v>
      </c>
    </row>
    <row r="22" spans="1:15" x14ac:dyDescent="0.2">
      <c r="A22" s="67">
        <v>560047</v>
      </c>
      <c r="B22" s="68" t="s">
        <v>36</v>
      </c>
      <c r="C22" s="69">
        <v>43861</v>
      </c>
      <c r="D22" s="69">
        <v>26059</v>
      </c>
      <c r="E22" s="70">
        <v>30078</v>
      </c>
      <c r="F22" s="70">
        <v>8321</v>
      </c>
      <c r="G22" s="71">
        <v>1.458</v>
      </c>
      <c r="H22" s="71">
        <v>3.1320000000000001</v>
      </c>
      <c r="I22" s="72">
        <v>3.75</v>
      </c>
      <c r="J22" s="72">
        <v>3.84</v>
      </c>
      <c r="K22" s="73">
        <v>2.93</v>
      </c>
      <c r="L22" s="73">
        <v>0.84</v>
      </c>
      <c r="M22" s="74"/>
      <c r="N22" s="75"/>
      <c r="O22" s="76">
        <v>3.77</v>
      </c>
    </row>
    <row r="23" spans="1:15" x14ac:dyDescent="0.2">
      <c r="A23" s="67">
        <v>560052</v>
      </c>
      <c r="B23" s="68" t="s">
        <v>38</v>
      </c>
      <c r="C23" s="69">
        <v>29722</v>
      </c>
      <c r="D23" s="69">
        <v>15916</v>
      </c>
      <c r="E23" s="70">
        <v>17925</v>
      </c>
      <c r="F23" s="70">
        <v>5609</v>
      </c>
      <c r="G23" s="71">
        <v>1.6579999999999999</v>
      </c>
      <c r="H23" s="71">
        <v>2.8380000000000001</v>
      </c>
      <c r="I23" s="72">
        <v>4.38</v>
      </c>
      <c r="J23" s="72">
        <v>3.43</v>
      </c>
      <c r="K23" s="73">
        <v>3.33</v>
      </c>
      <c r="L23" s="73">
        <v>0.82</v>
      </c>
      <c r="M23" s="74"/>
      <c r="N23" s="75"/>
      <c r="O23" s="76">
        <v>4.1500000000000004</v>
      </c>
    </row>
    <row r="24" spans="1:15" x14ac:dyDescent="0.2">
      <c r="A24" s="67">
        <v>560053</v>
      </c>
      <c r="B24" s="68" t="s">
        <v>39</v>
      </c>
      <c r="C24" s="69">
        <v>17204</v>
      </c>
      <c r="D24" s="69">
        <v>11596</v>
      </c>
      <c r="E24" s="70">
        <v>16112</v>
      </c>
      <c r="F24" s="70">
        <v>4645</v>
      </c>
      <c r="G24" s="71">
        <v>1.0680000000000001</v>
      </c>
      <c r="H24" s="71">
        <v>2.496</v>
      </c>
      <c r="I24" s="72">
        <v>2.52</v>
      </c>
      <c r="J24" s="72">
        <v>2.95</v>
      </c>
      <c r="K24" s="73">
        <v>1.97</v>
      </c>
      <c r="L24" s="73">
        <v>0.65</v>
      </c>
      <c r="M24" s="74"/>
      <c r="N24" s="75"/>
      <c r="O24" s="76">
        <v>2.62</v>
      </c>
    </row>
    <row r="25" spans="1:15" x14ac:dyDescent="0.2">
      <c r="A25" s="67">
        <v>560054</v>
      </c>
      <c r="B25" s="68" t="s">
        <v>40</v>
      </c>
      <c r="C25" s="69">
        <v>24321</v>
      </c>
      <c r="D25" s="69">
        <v>22666</v>
      </c>
      <c r="E25" s="70">
        <v>16219</v>
      </c>
      <c r="F25" s="70">
        <v>5272</v>
      </c>
      <c r="G25" s="71">
        <v>1.5</v>
      </c>
      <c r="H25" s="71">
        <v>4.2990000000000004</v>
      </c>
      <c r="I25" s="72">
        <v>3.88</v>
      </c>
      <c r="J25" s="72">
        <v>5</v>
      </c>
      <c r="K25" s="73">
        <v>2.91</v>
      </c>
      <c r="L25" s="73">
        <v>1.25</v>
      </c>
      <c r="M25" s="74"/>
      <c r="N25" s="75"/>
      <c r="O25" s="76">
        <v>4.16</v>
      </c>
    </row>
    <row r="26" spans="1:15" x14ac:dyDescent="0.2">
      <c r="A26" s="67">
        <v>560055</v>
      </c>
      <c r="B26" s="68" t="s">
        <v>41</v>
      </c>
      <c r="C26" s="69">
        <v>14069</v>
      </c>
      <c r="D26" s="69">
        <v>9092</v>
      </c>
      <c r="E26" s="70">
        <v>11416</v>
      </c>
      <c r="F26" s="70">
        <v>2753</v>
      </c>
      <c r="G26" s="71">
        <v>1.232</v>
      </c>
      <c r="H26" s="71">
        <v>3.3029999999999999</v>
      </c>
      <c r="I26" s="72">
        <v>3.04</v>
      </c>
      <c r="J26" s="72">
        <v>4.08</v>
      </c>
      <c r="K26" s="73">
        <v>0</v>
      </c>
      <c r="L26" s="73">
        <v>0.78</v>
      </c>
      <c r="M26" s="74">
        <v>1</v>
      </c>
      <c r="N26" s="75"/>
      <c r="O26" s="76">
        <v>0.78</v>
      </c>
    </row>
    <row r="27" spans="1:15" x14ac:dyDescent="0.2">
      <c r="A27" s="67">
        <v>560056</v>
      </c>
      <c r="B27" s="68" t="s">
        <v>42</v>
      </c>
      <c r="C27" s="69">
        <v>22037</v>
      </c>
      <c r="D27" s="69">
        <v>11810</v>
      </c>
      <c r="E27" s="70">
        <v>15690</v>
      </c>
      <c r="F27" s="70">
        <v>3503</v>
      </c>
      <c r="G27" s="71">
        <v>1.405</v>
      </c>
      <c r="H27" s="71">
        <v>3.371</v>
      </c>
      <c r="I27" s="72">
        <v>3.58</v>
      </c>
      <c r="J27" s="72">
        <v>4.17</v>
      </c>
      <c r="K27" s="73">
        <v>2.94</v>
      </c>
      <c r="L27" s="73">
        <v>0.75</v>
      </c>
      <c r="M27" s="74"/>
      <c r="N27" s="75"/>
      <c r="O27" s="76">
        <v>3.69</v>
      </c>
    </row>
    <row r="28" spans="1:15" x14ac:dyDescent="0.2">
      <c r="A28" s="67">
        <v>560057</v>
      </c>
      <c r="B28" s="68" t="s">
        <v>43</v>
      </c>
      <c r="C28" s="69">
        <v>26883</v>
      </c>
      <c r="D28" s="69">
        <v>15570</v>
      </c>
      <c r="E28" s="70">
        <v>12513</v>
      </c>
      <c r="F28" s="70">
        <v>3354</v>
      </c>
      <c r="G28" s="71">
        <v>2.1480000000000001</v>
      </c>
      <c r="H28" s="71">
        <v>4.6420000000000003</v>
      </c>
      <c r="I28" s="72">
        <v>5</v>
      </c>
      <c r="J28" s="72">
        <v>5</v>
      </c>
      <c r="K28" s="73">
        <v>3.95</v>
      </c>
      <c r="L28" s="73">
        <v>1.05</v>
      </c>
      <c r="M28" s="74"/>
      <c r="N28" s="75"/>
      <c r="O28" s="76">
        <v>5</v>
      </c>
    </row>
    <row r="29" spans="1:15" x14ac:dyDescent="0.2">
      <c r="A29" s="67">
        <v>560058</v>
      </c>
      <c r="B29" s="68" t="s">
        <v>44</v>
      </c>
      <c r="C29" s="69">
        <v>58439</v>
      </c>
      <c r="D29" s="69">
        <v>31469</v>
      </c>
      <c r="E29" s="70">
        <v>35189</v>
      </c>
      <c r="F29" s="70">
        <v>9975</v>
      </c>
      <c r="G29" s="71">
        <v>1.661</v>
      </c>
      <c r="H29" s="71">
        <v>3.1549999999999998</v>
      </c>
      <c r="I29" s="72">
        <v>4.3899999999999997</v>
      </c>
      <c r="J29" s="72">
        <v>3.87</v>
      </c>
      <c r="K29" s="73">
        <v>3.42</v>
      </c>
      <c r="L29" s="73">
        <v>0.85</v>
      </c>
      <c r="M29" s="74"/>
      <c r="N29" s="75"/>
      <c r="O29" s="76">
        <v>4.2699999999999996</v>
      </c>
    </row>
    <row r="30" spans="1:15" x14ac:dyDescent="0.2">
      <c r="A30" s="67">
        <v>560059</v>
      </c>
      <c r="B30" s="68" t="s">
        <v>45</v>
      </c>
      <c r="C30" s="69">
        <v>13992</v>
      </c>
      <c r="D30" s="69">
        <v>9026</v>
      </c>
      <c r="E30" s="70">
        <v>10974</v>
      </c>
      <c r="F30" s="70">
        <v>2718</v>
      </c>
      <c r="G30" s="71">
        <v>1.2749999999999999</v>
      </c>
      <c r="H30" s="71">
        <v>3.3210000000000002</v>
      </c>
      <c r="I30" s="72">
        <v>3.17</v>
      </c>
      <c r="J30" s="72">
        <v>4.0999999999999996</v>
      </c>
      <c r="K30" s="73">
        <v>2.54</v>
      </c>
      <c r="L30" s="73">
        <v>0.82</v>
      </c>
      <c r="M30" s="74"/>
      <c r="N30" s="75"/>
      <c r="O30" s="76">
        <v>3.36</v>
      </c>
    </row>
    <row r="31" spans="1:15" x14ac:dyDescent="0.2">
      <c r="A31" s="67">
        <v>560060</v>
      </c>
      <c r="B31" s="68" t="s">
        <v>46</v>
      </c>
      <c r="C31" s="69">
        <v>20766</v>
      </c>
      <c r="D31" s="69">
        <v>15194</v>
      </c>
      <c r="E31" s="70">
        <v>12348</v>
      </c>
      <c r="F31" s="70">
        <v>3681</v>
      </c>
      <c r="G31" s="71">
        <v>1.6819999999999999</v>
      </c>
      <c r="H31" s="71">
        <v>4.1280000000000001</v>
      </c>
      <c r="I31" s="72">
        <v>4.46</v>
      </c>
      <c r="J31" s="72">
        <v>5</v>
      </c>
      <c r="K31" s="73">
        <v>3.43</v>
      </c>
      <c r="L31" s="73">
        <v>1.1499999999999999</v>
      </c>
      <c r="M31" s="74"/>
      <c r="N31" s="75"/>
      <c r="O31" s="76">
        <v>4.58</v>
      </c>
    </row>
    <row r="32" spans="1:15" x14ac:dyDescent="0.2">
      <c r="A32" s="67">
        <v>560061</v>
      </c>
      <c r="B32" s="68" t="s">
        <v>47</v>
      </c>
      <c r="C32" s="69">
        <v>15596</v>
      </c>
      <c r="D32" s="69">
        <v>13086</v>
      </c>
      <c r="E32" s="70">
        <v>18158</v>
      </c>
      <c r="F32" s="70">
        <v>5347</v>
      </c>
      <c r="G32" s="71">
        <v>0.85899999999999999</v>
      </c>
      <c r="H32" s="71">
        <v>2.4470000000000001</v>
      </c>
      <c r="I32" s="72">
        <v>1.86</v>
      </c>
      <c r="J32" s="72">
        <v>2.88</v>
      </c>
      <c r="K32" s="73">
        <v>1.43</v>
      </c>
      <c r="L32" s="73">
        <v>0.66</v>
      </c>
      <c r="M32" s="74"/>
      <c r="N32" s="75"/>
      <c r="O32" s="76">
        <v>2.09</v>
      </c>
    </row>
    <row r="33" spans="1:15" x14ac:dyDescent="0.2">
      <c r="A33" s="67">
        <v>560062</v>
      </c>
      <c r="B33" s="68" t="s">
        <v>48</v>
      </c>
      <c r="C33" s="69">
        <v>10672</v>
      </c>
      <c r="D33" s="69">
        <v>4102</v>
      </c>
      <c r="E33" s="70">
        <v>13356</v>
      </c>
      <c r="F33" s="70">
        <v>3289</v>
      </c>
      <c r="G33" s="71">
        <v>0.79900000000000004</v>
      </c>
      <c r="H33" s="71">
        <v>1.2470000000000001</v>
      </c>
      <c r="I33" s="72">
        <v>1.67</v>
      </c>
      <c r="J33" s="72">
        <v>1.2</v>
      </c>
      <c r="K33" s="73">
        <v>1.34</v>
      </c>
      <c r="L33" s="73">
        <v>0.24</v>
      </c>
      <c r="M33" s="74"/>
      <c r="N33" s="75"/>
      <c r="O33" s="76">
        <v>1.58</v>
      </c>
    </row>
    <row r="34" spans="1:15" x14ac:dyDescent="0.2">
      <c r="A34" s="67">
        <v>560063</v>
      </c>
      <c r="B34" s="68" t="s">
        <v>49</v>
      </c>
      <c r="C34" s="69">
        <v>11181</v>
      </c>
      <c r="D34" s="69">
        <v>6408</v>
      </c>
      <c r="E34" s="70">
        <v>14172</v>
      </c>
      <c r="F34" s="70">
        <v>4195</v>
      </c>
      <c r="G34" s="71">
        <v>0.78900000000000003</v>
      </c>
      <c r="H34" s="71">
        <v>1.528</v>
      </c>
      <c r="I34" s="72">
        <v>1.64</v>
      </c>
      <c r="J34" s="72">
        <v>1.59</v>
      </c>
      <c r="K34" s="73">
        <v>1.26</v>
      </c>
      <c r="L34" s="73">
        <v>0.37</v>
      </c>
      <c r="M34" s="74"/>
      <c r="N34" s="75"/>
      <c r="O34" s="76">
        <v>1.63</v>
      </c>
    </row>
    <row r="35" spans="1:15" x14ac:dyDescent="0.2">
      <c r="A35" s="67">
        <v>560064</v>
      </c>
      <c r="B35" s="68" t="s">
        <v>50</v>
      </c>
      <c r="C35" s="69">
        <v>52173</v>
      </c>
      <c r="D35" s="69">
        <v>49835</v>
      </c>
      <c r="E35" s="70">
        <v>31258</v>
      </c>
      <c r="F35" s="70">
        <v>9195</v>
      </c>
      <c r="G35" s="71">
        <v>1.669</v>
      </c>
      <c r="H35" s="71">
        <v>5.42</v>
      </c>
      <c r="I35" s="72">
        <v>4.42</v>
      </c>
      <c r="J35" s="72">
        <v>5</v>
      </c>
      <c r="K35" s="73">
        <v>3.4</v>
      </c>
      <c r="L35" s="73">
        <v>1.1499999999999999</v>
      </c>
      <c r="M35" s="74"/>
      <c r="N35" s="75"/>
      <c r="O35" s="76">
        <v>4.55</v>
      </c>
    </row>
    <row r="36" spans="1:15" x14ac:dyDescent="0.2">
      <c r="A36" s="67">
        <v>560065</v>
      </c>
      <c r="B36" s="68" t="s">
        <v>51</v>
      </c>
      <c r="C36" s="69">
        <v>21189</v>
      </c>
      <c r="D36" s="69">
        <v>13022</v>
      </c>
      <c r="E36" s="70">
        <v>13260</v>
      </c>
      <c r="F36" s="70">
        <v>3129</v>
      </c>
      <c r="G36" s="71">
        <v>1.5980000000000001</v>
      </c>
      <c r="H36" s="71">
        <v>4.1619999999999999</v>
      </c>
      <c r="I36" s="72">
        <v>4.1900000000000004</v>
      </c>
      <c r="J36" s="72">
        <v>5</v>
      </c>
      <c r="K36" s="73">
        <v>3.39</v>
      </c>
      <c r="L36" s="73">
        <v>0.95</v>
      </c>
      <c r="M36" s="74"/>
      <c r="N36" s="75"/>
      <c r="O36" s="76">
        <v>4.34</v>
      </c>
    </row>
    <row r="37" spans="1:15" x14ac:dyDescent="0.2">
      <c r="A37" s="67">
        <v>560066</v>
      </c>
      <c r="B37" s="68" t="s">
        <v>52</v>
      </c>
      <c r="C37" s="69">
        <v>12663</v>
      </c>
      <c r="D37" s="69">
        <v>7749</v>
      </c>
      <c r="E37" s="70">
        <v>9057</v>
      </c>
      <c r="F37" s="70">
        <v>2318</v>
      </c>
      <c r="G37" s="71">
        <v>1.3979999999999999</v>
      </c>
      <c r="H37" s="71">
        <v>3.343</v>
      </c>
      <c r="I37" s="72">
        <v>3.56</v>
      </c>
      <c r="J37" s="72">
        <v>4.13</v>
      </c>
      <c r="K37" s="73">
        <v>2.85</v>
      </c>
      <c r="L37" s="73">
        <v>0.83</v>
      </c>
      <c r="M37" s="74"/>
      <c r="N37" s="75"/>
      <c r="O37" s="76">
        <v>3.68</v>
      </c>
    </row>
    <row r="38" spans="1:15" x14ac:dyDescent="0.2">
      <c r="A38" s="67">
        <v>560067</v>
      </c>
      <c r="B38" s="68" t="s">
        <v>53</v>
      </c>
      <c r="C38" s="69">
        <v>20456</v>
      </c>
      <c r="D38" s="69">
        <v>19745</v>
      </c>
      <c r="E38" s="70">
        <v>22059</v>
      </c>
      <c r="F38" s="70">
        <v>6962</v>
      </c>
      <c r="G38" s="71">
        <v>0.92700000000000005</v>
      </c>
      <c r="H38" s="71">
        <v>2.8359999999999999</v>
      </c>
      <c r="I38" s="72">
        <v>2.0699999999999998</v>
      </c>
      <c r="J38" s="72">
        <v>3.42</v>
      </c>
      <c r="K38" s="73">
        <v>1.57</v>
      </c>
      <c r="L38" s="73">
        <v>0.82</v>
      </c>
      <c r="M38" s="74"/>
      <c r="N38" s="75"/>
      <c r="O38" s="76">
        <v>2.39</v>
      </c>
    </row>
    <row r="39" spans="1:15" x14ac:dyDescent="0.2">
      <c r="A39" s="67">
        <v>560068</v>
      </c>
      <c r="B39" s="68" t="s">
        <v>54</v>
      </c>
      <c r="C39" s="69">
        <v>28599</v>
      </c>
      <c r="D39" s="69">
        <v>17582</v>
      </c>
      <c r="E39" s="70">
        <v>25512</v>
      </c>
      <c r="F39" s="70">
        <v>7475</v>
      </c>
      <c r="G39" s="71">
        <v>1.121</v>
      </c>
      <c r="H39" s="71">
        <v>2.3519999999999999</v>
      </c>
      <c r="I39" s="72">
        <v>2.69</v>
      </c>
      <c r="J39" s="72">
        <v>2.75</v>
      </c>
      <c r="K39" s="73">
        <v>2.0699999999999998</v>
      </c>
      <c r="L39" s="73">
        <v>0.63</v>
      </c>
      <c r="M39" s="74"/>
      <c r="N39" s="75"/>
      <c r="O39" s="76">
        <v>2.7</v>
      </c>
    </row>
    <row r="40" spans="1:15" x14ac:dyDescent="0.2">
      <c r="A40" s="67">
        <v>560069</v>
      </c>
      <c r="B40" s="68" t="s">
        <v>55</v>
      </c>
      <c r="C40" s="69">
        <v>28973</v>
      </c>
      <c r="D40" s="69">
        <v>12949</v>
      </c>
      <c r="E40" s="70">
        <v>15719</v>
      </c>
      <c r="F40" s="70">
        <v>4367</v>
      </c>
      <c r="G40" s="71">
        <v>1.843</v>
      </c>
      <c r="H40" s="71">
        <v>2.9649999999999999</v>
      </c>
      <c r="I40" s="72">
        <v>4.97</v>
      </c>
      <c r="J40" s="72">
        <v>3.6</v>
      </c>
      <c r="K40" s="73">
        <v>3.88</v>
      </c>
      <c r="L40" s="73">
        <v>0.79</v>
      </c>
      <c r="M40" s="74"/>
      <c r="N40" s="75"/>
      <c r="O40" s="76">
        <v>4.67</v>
      </c>
    </row>
    <row r="41" spans="1:15" x14ac:dyDescent="0.2">
      <c r="A41" s="67">
        <v>560070</v>
      </c>
      <c r="B41" s="68" t="s">
        <v>56</v>
      </c>
      <c r="C41" s="69">
        <v>87604</v>
      </c>
      <c r="D41" s="69">
        <v>59866</v>
      </c>
      <c r="E41" s="70">
        <v>57117</v>
      </c>
      <c r="F41" s="70">
        <v>18512</v>
      </c>
      <c r="G41" s="71">
        <v>1.534</v>
      </c>
      <c r="H41" s="71">
        <v>3.234</v>
      </c>
      <c r="I41" s="72">
        <v>3.99</v>
      </c>
      <c r="J41" s="72">
        <v>3.98</v>
      </c>
      <c r="K41" s="73">
        <v>3.03</v>
      </c>
      <c r="L41" s="73">
        <v>0.96</v>
      </c>
      <c r="M41" s="74"/>
      <c r="N41" s="75"/>
      <c r="O41" s="76">
        <v>3.99</v>
      </c>
    </row>
    <row r="42" spans="1:15" x14ac:dyDescent="0.2">
      <c r="A42" s="67">
        <v>560071</v>
      </c>
      <c r="B42" s="68" t="s">
        <v>57</v>
      </c>
      <c r="C42" s="69">
        <v>23054</v>
      </c>
      <c r="D42" s="69">
        <v>23388</v>
      </c>
      <c r="E42" s="70">
        <v>18132</v>
      </c>
      <c r="F42" s="70">
        <v>5990</v>
      </c>
      <c r="G42" s="71">
        <v>1.2709999999999999</v>
      </c>
      <c r="H42" s="71">
        <v>3.9049999999999998</v>
      </c>
      <c r="I42" s="72">
        <v>3.16</v>
      </c>
      <c r="J42" s="72">
        <v>4.92</v>
      </c>
      <c r="K42" s="73">
        <v>2.37</v>
      </c>
      <c r="L42" s="73">
        <v>1.23</v>
      </c>
      <c r="M42" s="74"/>
      <c r="N42" s="75"/>
      <c r="O42" s="76">
        <v>3.6</v>
      </c>
    </row>
    <row r="43" spans="1:15" x14ac:dyDescent="0.2">
      <c r="A43" s="67">
        <v>560072</v>
      </c>
      <c r="B43" s="68" t="s">
        <v>58</v>
      </c>
      <c r="C43" s="69">
        <v>21385</v>
      </c>
      <c r="D43" s="69">
        <v>13876</v>
      </c>
      <c r="E43" s="70">
        <v>19782</v>
      </c>
      <c r="F43" s="70">
        <v>5380</v>
      </c>
      <c r="G43" s="71">
        <v>1.081</v>
      </c>
      <c r="H43" s="71">
        <v>2.5790000000000002</v>
      </c>
      <c r="I43" s="72">
        <v>2.56</v>
      </c>
      <c r="J43" s="72">
        <v>3.06</v>
      </c>
      <c r="K43" s="73">
        <v>2.02</v>
      </c>
      <c r="L43" s="73">
        <v>0.64</v>
      </c>
      <c r="M43" s="74"/>
      <c r="N43" s="75"/>
      <c r="O43" s="76">
        <v>2.66</v>
      </c>
    </row>
    <row r="44" spans="1:15" x14ac:dyDescent="0.2">
      <c r="A44" s="67">
        <v>560073</v>
      </c>
      <c r="B44" s="68" t="s">
        <v>59</v>
      </c>
      <c r="C44" s="69">
        <v>15490</v>
      </c>
      <c r="D44" s="69">
        <v>6436</v>
      </c>
      <c r="E44" s="70">
        <v>11050</v>
      </c>
      <c r="F44" s="70">
        <v>2273</v>
      </c>
      <c r="G44" s="71">
        <v>1.4019999999999999</v>
      </c>
      <c r="H44" s="71">
        <v>2.8319999999999999</v>
      </c>
      <c r="I44" s="72">
        <v>3.57</v>
      </c>
      <c r="J44" s="72">
        <v>3.42</v>
      </c>
      <c r="K44" s="73">
        <v>2.96</v>
      </c>
      <c r="L44" s="73">
        <v>0.57999999999999996</v>
      </c>
      <c r="M44" s="74"/>
      <c r="N44" s="75"/>
      <c r="O44" s="76">
        <v>3.54</v>
      </c>
    </row>
    <row r="45" spans="1:15" x14ac:dyDescent="0.2">
      <c r="A45" s="67">
        <v>560074</v>
      </c>
      <c r="B45" s="68" t="s">
        <v>60</v>
      </c>
      <c r="C45" s="69">
        <v>21077</v>
      </c>
      <c r="D45" s="69">
        <v>14307</v>
      </c>
      <c r="E45" s="70">
        <v>17488</v>
      </c>
      <c r="F45" s="70">
        <v>5546</v>
      </c>
      <c r="G45" s="71">
        <v>1.2050000000000001</v>
      </c>
      <c r="H45" s="71">
        <v>2.58</v>
      </c>
      <c r="I45" s="72">
        <v>2.95</v>
      </c>
      <c r="J45" s="72">
        <v>3.07</v>
      </c>
      <c r="K45" s="73">
        <v>2.2400000000000002</v>
      </c>
      <c r="L45" s="73">
        <v>0.74</v>
      </c>
      <c r="M45" s="74"/>
      <c r="N45" s="75"/>
      <c r="O45" s="76">
        <v>2.98</v>
      </c>
    </row>
    <row r="46" spans="1:15" x14ac:dyDescent="0.2">
      <c r="A46" s="67">
        <v>560075</v>
      </c>
      <c r="B46" s="68" t="s">
        <v>61</v>
      </c>
      <c r="C46" s="69">
        <v>48785</v>
      </c>
      <c r="D46" s="69">
        <v>27746</v>
      </c>
      <c r="E46" s="70">
        <v>29948</v>
      </c>
      <c r="F46" s="70">
        <v>9018</v>
      </c>
      <c r="G46" s="71">
        <v>1.629</v>
      </c>
      <c r="H46" s="71">
        <v>3.077</v>
      </c>
      <c r="I46" s="72">
        <v>4.29</v>
      </c>
      <c r="J46" s="72">
        <v>3.76</v>
      </c>
      <c r="K46" s="73">
        <v>3.3</v>
      </c>
      <c r="L46" s="73">
        <v>0.86</v>
      </c>
      <c r="M46" s="74"/>
      <c r="N46" s="75"/>
      <c r="O46" s="76">
        <v>4.16</v>
      </c>
    </row>
    <row r="47" spans="1:15" x14ac:dyDescent="0.2">
      <c r="A47" s="67">
        <v>560076</v>
      </c>
      <c r="B47" s="68" t="s">
        <v>62</v>
      </c>
      <c r="C47" s="69">
        <v>5692</v>
      </c>
      <c r="D47" s="69">
        <v>4357</v>
      </c>
      <c r="E47" s="70">
        <v>9129</v>
      </c>
      <c r="F47" s="70">
        <v>2512</v>
      </c>
      <c r="G47" s="71">
        <v>0.624</v>
      </c>
      <c r="H47" s="71">
        <v>1.734</v>
      </c>
      <c r="I47" s="72">
        <v>1.1200000000000001</v>
      </c>
      <c r="J47" s="72">
        <v>1.88</v>
      </c>
      <c r="K47" s="73">
        <v>0</v>
      </c>
      <c r="L47" s="73">
        <v>0.41</v>
      </c>
      <c r="M47" s="74">
        <v>1</v>
      </c>
      <c r="N47" s="75"/>
      <c r="O47" s="76">
        <v>0.41</v>
      </c>
    </row>
    <row r="48" spans="1:15" x14ac:dyDescent="0.2">
      <c r="A48" s="67">
        <v>560077</v>
      </c>
      <c r="B48" s="68" t="s">
        <v>63</v>
      </c>
      <c r="C48" s="69">
        <v>17777</v>
      </c>
      <c r="D48" s="69">
        <v>7761</v>
      </c>
      <c r="E48" s="70">
        <v>10874</v>
      </c>
      <c r="F48" s="70">
        <v>2216</v>
      </c>
      <c r="G48" s="71">
        <v>1.635</v>
      </c>
      <c r="H48" s="71">
        <v>3.5019999999999998</v>
      </c>
      <c r="I48" s="72">
        <v>4.3099999999999996</v>
      </c>
      <c r="J48" s="72">
        <v>4.3600000000000003</v>
      </c>
      <c r="K48" s="73">
        <v>3.58</v>
      </c>
      <c r="L48" s="73">
        <v>0.74</v>
      </c>
      <c r="M48" s="74"/>
      <c r="N48" s="75"/>
      <c r="O48" s="76">
        <v>4.32</v>
      </c>
    </row>
    <row r="49" spans="1:15" x14ac:dyDescent="0.2">
      <c r="A49" s="67">
        <v>560078</v>
      </c>
      <c r="B49" s="68" t="s">
        <v>64</v>
      </c>
      <c r="C49" s="69">
        <v>46263</v>
      </c>
      <c r="D49" s="69">
        <v>27371</v>
      </c>
      <c r="E49" s="70">
        <v>34300</v>
      </c>
      <c r="F49" s="70">
        <v>11308</v>
      </c>
      <c r="G49" s="71">
        <v>1.349</v>
      </c>
      <c r="H49" s="71">
        <v>2.42</v>
      </c>
      <c r="I49" s="72">
        <v>3.41</v>
      </c>
      <c r="J49" s="72">
        <v>2.84</v>
      </c>
      <c r="K49" s="73">
        <v>2.56</v>
      </c>
      <c r="L49" s="73">
        <v>0.71</v>
      </c>
      <c r="M49" s="74"/>
      <c r="N49" s="75"/>
      <c r="O49" s="76">
        <v>3.27</v>
      </c>
    </row>
    <row r="50" spans="1:15" x14ac:dyDescent="0.2">
      <c r="A50" s="67">
        <v>560079</v>
      </c>
      <c r="B50" s="68" t="s">
        <v>65</v>
      </c>
      <c r="C50" s="69">
        <v>53920</v>
      </c>
      <c r="D50" s="69">
        <v>36505</v>
      </c>
      <c r="E50" s="70">
        <v>33434</v>
      </c>
      <c r="F50" s="70">
        <v>9701</v>
      </c>
      <c r="G50" s="71">
        <v>1.613</v>
      </c>
      <c r="H50" s="71">
        <v>3.7629999999999999</v>
      </c>
      <c r="I50" s="72">
        <v>4.24</v>
      </c>
      <c r="J50" s="72">
        <v>4.72</v>
      </c>
      <c r="K50" s="73">
        <v>3.31</v>
      </c>
      <c r="L50" s="73">
        <v>1.04</v>
      </c>
      <c r="M50" s="74"/>
      <c r="N50" s="75"/>
      <c r="O50" s="76">
        <v>4.3499999999999996</v>
      </c>
    </row>
    <row r="51" spans="1:15" x14ac:dyDescent="0.2">
      <c r="A51" s="67">
        <v>560080</v>
      </c>
      <c r="B51" s="68" t="s">
        <v>66</v>
      </c>
      <c r="C51" s="69">
        <v>21664</v>
      </c>
      <c r="D51" s="69">
        <v>17335</v>
      </c>
      <c r="E51" s="70">
        <v>17599</v>
      </c>
      <c r="F51" s="70">
        <v>5242</v>
      </c>
      <c r="G51" s="71">
        <v>1.2310000000000001</v>
      </c>
      <c r="H51" s="71">
        <v>3.3069999999999999</v>
      </c>
      <c r="I51" s="72">
        <v>3.03</v>
      </c>
      <c r="J51" s="72">
        <v>4.08</v>
      </c>
      <c r="K51" s="73">
        <v>2.33</v>
      </c>
      <c r="L51" s="73">
        <v>0.94</v>
      </c>
      <c r="M51" s="74"/>
      <c r="N51" s="75"/>
      <c r="O51" s="76">
        <v>3.27</v>
      </c>
    </row>
    <row r="52" spans="1:15" x14ac:dyDescent="0.2">
      <c r="A52" s="67">
        <v>560081</v>
      </c>
      <c r="B52" s="68" t="s">
        <v>67</v>
      </c>
      <c r="C52" s="69">
        <v>14588</v>
      </c>
      <c r="D52" s="69">
        <v>16397</v>
      </c>
      <c r="E52" s="70">
        <v>20041</v>
      </c>
      <c r="F52" s="70">
        <v>6538</v>
      </c>
      <c r="G52" s="71">
        <v>0.72799999999999998</v>
      </c>
      <c r="H52" s="71">
        <v>2.508</v>
      </c>
      <c r="I52" s="72">
        <v>1.44</v>
      </c>
      <c r="J52" s="72">
        <v>2.96</v>
      </c>
      <c r="K52" s="73">
        <v>1.08</v>
      </c>
      <c r="L52" s="73">
        <v>0.74</v>
      </c>
      <c r="M52" s="74"/>
      <c r="N52" s="75"/>
      <c r="O52" s="76">
        <v>1.82</v>
      </c>
    </row>
    <row r="53" spans="1:15" x14ac:dyDescent="0.2">
      <c r="A53" s="67">
        <v>560082</v>
      </c>
      <c r="B53" s="68" t="s">
        <v>68</v>
      </c>
      <c r="C53" s="69">
        <v>21014</v>
      </c>
      <c r="D53" s="69">
        <v>10737</v>
      </c>
      <c r="E53" s="70">
        <v>15670</v>
      </c>
      <c r="F53" s="70">
        <v>3926</v>
      </c>
      <c r="G53" s="71">
        <v>1.341</v>
      </c>
      <c r="H53" s="71">
        <v>2.7349999999999999</v>
      </c>
      <c r="I53" s="72">
        <v>3.38</v>
      </c>
      <c r="J53" s="72">
        <v>3.28</v>
      </c>
      <c r="K53" s="73">
        <v>2.7</v>
      </c>
      <c r="L53" s="73">
        <v>0.66</v>
      </c>
      <c r="M53" s="74"/>
      <c r="N53" s="75"/>
      <c r="O53" s="76">
        <v>3.36</v>
      </c>
    </row>
    <row r="54" spans="1:15" x14ac:dyDescent="0.2">
      <c r="A54" s="67">
        <v>560083</v>
      </c>
      <c r="B54" s="68" t="s">
        <v>69</v>
      </c>
      <c r="C54" s="69">
        <v>22083</v>
      </c>
      <c r="D54" s="69">
        <v>11841</v>
      </c>
      <c r="E54" s="70">
        <v>14232</v>
      </c>
      <c r="F54" s="70">
        <v>3328</v>
      </c>
      <c r="G54" s="71">
        <v>1.552</v>
      </c>
      <c r="H54" s="71">
        <v>3.5579999999999998</v>
      </c>
      <c r="I54" s="72">
        <v>4.05</v>
      </c>
      <c r="J54" s="72">
        <v>4.43</v>
      </c>
      <c r="K54" s="73">
        <v>3.28</v>
      </c>
      <c r="L54" s="73">
        <v>0.84</v>
      </c>
      <c r="M54" s="74"/>
      <c r="N54" s="75"/>
      <c r="O54" s="76">
        <v>4.12</v>
      </c>
    </row>
    <row r="55" spans="1:15" x14ac:dyDescent="0.2">
      <c r="A55" s="67">
        <v>560084</v>
      </c>
      <c r="B55" s="68" t="s">
        <v>70</v>
      </c>
      <c r="C55" s="69">
        <v>17995</v>
      </c>
      <c r="D55" s="69">
        <v>12694</v>
      </c>
      <c r="E55" s="70">
        <v>21216</v>
      </c>
      <c r="F55" s="70">
        <v>7391</v>
      </c>
      <c r="G55" s="71">
        <v>0.84799999999999998</v>
      </c>
      <c r="H55" s="71">
        <v>1.7170000000000001</v>
      </c>
      <c r="I55" s="72">
        <v>1.82</v>
      </c>
      <c r="J55" s="72">
        <v>1.86</v>
      </c>
      <c r="K55" s="73">
        <v>1.35</v>
      </c>
      <c r="L55" s="73">
        <v>0.48</v>
      </c>
      <c r="M55" s="74"/>
      <c r="N55" s="75"/>
      <c r="O55" s="76">
        <v>1.83</v>
      </c>
    </row>
    <row r="56" spans="1:15" ht="25.5" x14ac:dyDescent="0.2">
      <c r="A56" s="67">
        <v>560085</v>
      </c>
      <c r="B56" s="68" t="s">
        <v>71</v>
      </c>
      <c r="C56" s="69">
        <v>12397</v>
      </c>
      <c r="D56" s="69">
        <v>1034</v>
      </c>
      <c r="E56" s="70">
        <v>9693</v>
      </c>
      <c r="F56" s="70">
        <v>480</v>
      </c>
      <c r="G56" s="71">
        <v>1.2789999999999999</v>
      </c>
      <c r="H56" s="71">
        <v>2.1539999999999999</v>
      </c>
      <c r="I56" s="72">
        <v>3.19</v>
      </c>
      <c r="J56" s="72">
        <v>2.4700000000000002</v>
      </c>
      <c r="K56" s="73">
        <v>3.03</v>
      </c>
      <c r="L56" s="73">
        <v>0.12</v>
      </c>
      <c r="M56" s="74"/>
      <c r="N56" s="75"/>
      <c r="O56" s="76">
        <v>3.15</v>
      </c>
    </row>
    <row r="57" spans="1:15" ht="25.5" x14ac:dyDescent="0.2">
      <c r="A57" s="67">
        <v>560086</v>
      </c>
      <c r="B57" s="68" t="s">
        <v>72</v>
      </c>
      <c r="C57" s="69">
        <v>15656</v>
      </c>
      <c r="D57" s="69">
        <v>1089</v>
      </c>
      <c r="E57" s="70">
        <v>18248</v>
      </c>
      <c r="F57" s="70">
        <v>689</v>
      </c>
      <c r="G57" s="71">
        <v>0.85799999999999998</v>
      </c>
      <c r="H57" s="71">
        <v>1.581</v>
      </c>
      <c r="I57" s="72">
        <v>1.86</v>
      </c>
      <c r="J57" s="72">
        <v>1.67</v>
      </c>
      <c r="K57" s="73">
        <v>1.79</v>
      </c>
      <c r="L57" s="73">
        <v>7.0000000000000007E-2</v>
      </c>
      <c r="M57" s="74"/>
      <c r="N57" s="75"/>
      <c r="O57" s="76">
        <v>1.86</v>
      </c>
    </row>
    <row r="58" spans="1:15" x14ac:dyDescent="0.2">
      <c r="A58" s="67">
        <v>560087</v>
      </c>
      <c r="B58" s="68" t="s">
        <v>73</v>
      </c>
      <c r="C58" s="69">
        <v>34032</v>
      </c>
      <c r="D58" s="69">
        <v>3</v>
      </c>
      <c r="E58" s="70">
        <v>23714</v>
      </c>
      <c r="F58" s="70">
        <v>1</v>
      </c>
      <c r="G58" s="71">
        <v>1.4350000000000001</v>
      </c>
      <c r="H58" s="71">
        <v>0</v>
      </c>
      <c r="I58" s="72">
        <v>3.68</v>
      </c>
      <c r="J58" s="72">
        <v>0</v>
      </c>
      <c r="K58" s="73">
        <v>3.68</v>
      </c>
      <c r="L58" s="73">
        <v>0</v>
      </c>
      <c r="M58" s="74"/>
      <c r="N58" s="75"/>
      <c r="O58" s="76">
        <v>3.68</v>
      </c>
    </row>
    <row r="59" spans="1:15" ht="25.5" x14ac:dyDescent="0.2">
      <c r="A59" s="67">
        <v>560088</v>
      </c>
      <c r="B59" s="68" t="s">
        <v>74</v>
      </c>
      <c r="C59" s="69">
        <v>6441</v>
      </c>
      <c r="D59" s="69">
        <v>0</v>
      </c>
      <c r="E59" s="70">
        <v>5569</v>
      </c>
      <c r="F59" s="70">
        <v>0</v>
      </c>
      <c r="G59" s="71">
        <v>1.157</v>
      </c>
      <c r="H59" s="71">
        <v>0</v>
      </c>
      <c r="I59" s="72">
        <v>2.8</v>
      </c>
      <c r="J59" s="72">
        <v>0</v>
      </c>
      <c r="K59" s="73">
        <v>2.8</v>
      </c>
      <c r="L59" s="73">
        <v>0</v>
      </c>
      <c r="M59" s="74"/>
      <c r="N59" s="75"/>
      <c r="O59" s="76">
        <v>2.8</v>
      </c>
    </row>
    <row r="60" spans="1:15" ht="25.5" x14ac:dyDescent="0.2">
      <c r="A60" s="67">
        <v>560089</v>
      </c>
      <c r="B60" s="68" t="s">
        <v>75</v>
      </c>
      <c r="C60" s="69">
        <v>10415</v>
      </c>
      <c r="D60" s="69">
        <v>3</v>
      </c>
      <c r="E60" s="70">
        <v>3730</v>
      </c>
      <c r="F60" s="70">
        <v>0</v>
      </c>
      <c r="G60" s="71">
        <v>2.7919999999999998</v>
      </c>
      <c r="H60" s="71">
        <v>0</v>
      </c>
      <c r="I60" s="72">
        <v>5</v>
      </c>
      <c r="J60" s="72">
        <v>0</v>
      </c>
      <c r="K60" s="73">
        <v>5</v>
      </c>
      <c r="L60" s="73">
        <v>0</v>
      </c>
      <c r="M60" s="74"/>
      <c r="N60" s="75"/>
      <c r="O60" s="76">
        <v>5</v>
      </c>
    </row>
    <row r="61" spans="1:15" ht="25.5" x14ac:dyDescent="0.2">
      <c r="A61" s="67">
        <v>560096</v>
      </c>
      <c r="B61" s="68" t="s">
        <v>76</v>
      </c>
      <c r="C61" s="69">
        <v>137</v>
      </c>
      <c r="D61" s="69">
        <v>65</v>
      </c>
      <c r="E61" s="70">
        <v>506</v>
      </c>
      <c r="F61" s="70">
        <v>35</v>
      </c>
      <c r="G61" s="71">
        <v>0.27100000000000002</v>
      </c>
      <c r="H61" s="71">
        <v>1.857</v>
      </c>
      <c r="I61" s="72">
        <v>0</v>
      </c>
      <c r="J61" s="72">
        <v>2.0499999999999998</v>
      </c>
      <c r="K61" s="73">
        <v>0</v>
      </c>
      <c r="L61" s="73">
        <v>0.12</v>
      </c>
      <c r="M61" s="74"/>
      <c r="N61" s="75"/>
      <c r="O61" s="76">
        <v>0.12</v>
      </c>
    </row>
    <row r="62" spans="1:15" x14ac:dyDescent="0.2">
      <c r="A62" s="67">
        <v>560098</v>
      </c>
      <c r="B62" s="68" t="s">
        <v>77</v>
      </c>
      <c r="C62" s="69">
        <v>2144</v>
      </c>
      <c r="D62" s="69">
        <v>0</v>
      </c>
      <c r="E62" s="70">
        <v>6030</v>
      </c>
      <c r="F62" s="70">
        <v>0</v>
      </c>
      <c r="G62" s="71">
        <v>0.35599999999999998</v>
      </c>
      <c r="H62" s="71">
        <v>0</v>
      </c>
      <c r="I62" s="72">
        <v>0.27</v>
      </c>
      <c r="J62" s="72">
        <v>0</v>
      </c>
      <c r="K62" s="73">
        <v>0.27</v>
      </c>
      <c r="L62" s="73">
        <v>0</v>
      </c>
      <c r="M62" s="74"/>
      <c r="N62" s="75"/>
      <c r="O62" s="76">
        <v>0.27</v>
      </c>
    </row>
    <row r="63" spans="1:15" ht="25.5" x14ac:dyDescent="0.2">
      <c r="A63" s="67">
        <v>560099</v>
      </c>
      <c r="B63" s="68" t="s">
        <v>78</v>
      </c>
      <c r="C63" s="69">
        <v>798</v>
      </c>
      <c r="D63" s="69">
        <v>62</v>
      </c>
      <c r="E63" s="70">
        <v>2371</v>
      </c>
      <c r="F63" s="70">
        <v>159</v>
      </c>
      <c r="G63" s="71">
        <v>0.33700000000000002</v>
      </c>
      <c r="H63" s="71">
        <v>0.39</v>
      </c>
      <c r="I63" s="72">
        <v>0.21</v>
      </c>
      <c r="J63" s="72">
        <v>0</v>
      </c>
      <c r="K63" s="73">
        <v>0.2</v>
      </c>
      <c r="L63" s="73">
        <v>0</v>
      </c>
      <c r="M63" s="74"/>
      <c r="N63" s="75"/>
      <c r="O63" s="76">
        <v>0.2</v>
      </c>
    </row>
    <row r="64" spans="1:15" ht="38.25" x14ac:dyDescent="0.2">
      <c r="A64" s="67">
        <v>560206</v>
      </c>
      <c r="B64" s="68" t="s">
        <v>32</v>
      </c>
      <c r="C64" s="69">
        <v>104081</v>
      </c>
      <c r="D64" s="69">
        <v>98</v>
      </c>
      <c r="E64" s="70">
        <v>74989</v>
      </c>
      <c r="F64" s="70">
        <v>86</v>
      </c>
      <c r="G64" s="71">
        <v>1.3879999999999999</v>
      </c>
      <c r="H64" s="71">
        <v>1.1399999999999999</v>
      </c>
      <c r="I64" s="72">
        <v>3.53</v>
      </c>
      <c r="J64" s="72">
        <v>1.05</v>
      </c>
      <c r="K64" s="73">
        <v>3.53</v>
      </c>
      <c r="L64" s="73">
        <v>0</v>
      </c>
      <c r="M64" s="74"/>
      <c r="N64" s="75"/>
      <c r="O64" s="76">
        <v>3.53</v>
      </c>
    </row>
    <row r="65" spans="1:15" ht="38.25" x14ac:dyDescent="0.2">
      <c r="A65" s="77">
        <v>560214</v>
      </c>
      <c r="B65" s="68" t="s">
        <v>37</v>
      </c>
      <c r="C65" s="69">
        <v>115126</v>
      </c>
      <c r="D65" s="69">
        <v>85112</v>
      </c>
      <c r="E65" s="70">
        <v>82881</v>
      </c>
      <c r="F65" s="70">
        <v>26359</v>
      </c>
      <c r="G65" s="71">
        <v>1.389</v>
      </c>
      <c r="H65" s="71">
        <v>3.2290000000000001</v>
      </c>
      <c r="I65" s="72">
        <v>3.53</v>
      </c>
      <c r="J65" s="72">
        <v>3.97</v>
      </c>
      <c r="K65" s="73">
        <v>0</v>
      </c>
      <c r="L65" s="73">
        <v>0.95</v>
      </c>
      <c r="M65" s="78">
        <v>1</v>
      </c>
      <c r="N65" s="75"/>
      <c r="O65" s="76">
        <v>0.95</v>
      </c>
    </row>
    <row r="66" spans="1:15" s="86" customFormat="1" x14ac:dyDescent="0.2">
      <c r="A66" s="79"/>
      <c r="B66" s="80" t="s">
        <v>121</v>
      </c>
      <c r="C66" s="69">
        <v>2181592</v>
      </c>
      <c r="D66" s="69">
        <v>1625065</v>
      </c>
      <c r="E66" s="69">
        <v>1496137</v>
      </c>
      <c r="F66" s="69">
        <v>429699</v>
      </c>
      <c r="G66" s="71">
        <v>1.458</v>
      </c>
      <c r="H66" s="71">
        <v>3.782</v>
      </c>
      <c r="I66" s="81"/>
      <c r="J66" s="82"/>
      <c r="K66" s="73"/>
      <c r="L66" s="83"/>
      <c r="M66" s="84"/>
      <c r="N66" s="75"/>
      <c r="O66" s="85"/>
    </row>
    <row r="67" spans="1:15" x14ac:dyDescent="0.2">
      <c r="D67" s="87"/>
    </row>
  </sheetData>
  <mergeCells count="11">
    <mergeCell ref="L1:O1"/>
    <mergeCell ref="A2:O2"/>
    <mergeCell ref="A3:L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view="pageBreakPreview" topLeftCell="A11" zoomScale="148" zoomScaleNormal="100" zoomScaleSheetLayoutView="148" workbookViewId="0">
      <selection activeCell="A19" sqref="A19"/>
    </sheetView>
  </sheetViews>
  <sheetFormatPr defaultRowHeight="11.25" x14ac:dyDescent="0.2"/>
  <cols>
    <col min="1" max="1" width="43.83203125" customWidth="1"/>
    <col min="2" max="2" width="19.5" customWidth="1"/>
    <col min="3" max="3" width="22.33203125" customWidth="1"/>
  </cols>
  <sheetData>
    <row r="1" spans="1:3" ht="39" customHeight="1" x14ac:dyDescent="0.2">
      <c r="B1" s="252" t="s">
        <v>223</v>
      </c>
      <c r="C1" s="252"/>
    </row>
    <row r="2" spans="1:3" ht="35.25" customHeight="1" x14ac:dyDescent="0.2">
      <c r="A2" s="253" t="s">
        <v>224</v>
      </c>
      <c r="B2" s="254"/>
      <c r="C2" s="254"/>
    </row>
    <row r="3" spans="1:3" ht="11.25" customHeight="1" x14ac:dyDescent="0.2">
      <c r="A3" s="255" t="s">
        <v>97</v>
      </c>
      <c r="B3" s="257" t="s">
        <v>103</v>
      </c>
      <c r="C3" s="258"/>
    </row>
    <row r="4" spans="1:3" ht="14.25" customHeight="1" x14ac:dyDescent="0.2">
      <c r="A4" s="256"/>
      <c r="B4" s="259"/>
      <c r="C4" s="260"/>
    </row>
    <row r="5" spans="1:3" ht="12.75" x14ac:dyDescent="0.2">
      <c r="A5" s="256"/>
      <c r="B5" s="229" t="s">
        <v>86</v>
      </c>
      <c r="C5" s="230" t="s">
        <v>98</v>
      </c>
    </row>
    <row r="6" spans="1:3" ht="26.25" customHeight="1" x14ac:dyDescent="0.2">
      <c r="A6" s="249" t="s">
        <v>204</v>
      </c>
      <c r="B6" s="250"/>
      <c r="C6" s="251"/>
    </row>
    <row r="7" spans="1:3" ht="18.75" x14ac:dyDescent="0.2">
      <c r="A7" s="195" t="s">
        <v>225</v>
      </c>
      <c r="B7" s="28">
        <f>B8+B14+B15+B16</f>
        <v>102</v>
      </c>
      <c r="C7" s="29">
        <f>C8+C14+C15+C16</f>
        <v>8732188.3800000008</v>
      </c>
    </row>
    <row r="8" spans="1:3" ht="15.75" x14ac:dyDescent="0.2">
      <c r="A8" s="30" t="s">
        <v>91</v>
      </c>
      <c r="B8" s="34">
        <f>SUM(B9:B13)</f>
        <v>20</v>
      </c>
      <c r="C8" s="35">
        <f>SUM(C9:C13)</f>
        <v>1712193.8</v>
      </c>
    </row>
    <row r="9" spans="1:3" ht="15.75" x14ac:dyDescent="0.2">
      <c r="A9" s="32" t="s">
        <v>100</v>
      </c>
      <c r="B9" s="36">
        <v>3</v>
      </c>
      <c r="C9" s="37">
        <v>256829.07</v>
      </c>
    </row>
    <row r="10" spans="1:3" ht="15.75" x14ac:dyDescent="0.2">
      <c r="A10" s="32" t="s">
        <v>7</v>
      </c>
      <c r="B10" s="36">
        <v>1</v>
      </c>
      <c r="C10" s="37">
        <v>85609.69</v>
      </c>
    </row>
    <row r="11" spans="1:3" ht="15.75" x14ac:dyDescent="0.2">
      <c r="A11" s="32" t="s">
        <v>102</v>
      </c>
      <c r="B11" s="36">
        <v>7</v>
      </c>
      <c r="C11" s="37">
        <v>599267.82999999996</v>
      </c>
    </row>
    <row r="12" spans="1:3" ht="15.75" x14ac:dyDescent="0.2">
      <c r="A12" s="32" t="s">
        <v>4</v>
      </c>
      <c r="B12" s="36">
        <v>3</v>
      </c>
      <c r="C12" s="37">
        <v>256829.07</v>
      </c>
    </row>
    <row r="13" spans="1:3" ht="15.75" x14ac:dyDescent="0.2">
      <c r="A13" s="32" t="s">
        <v>101</v>
      </c>
      <c r="B13" s="36">
        <v>6</v>
      </c>
      <c r="C13" s="37">
        <v>513658.14</v>
      </c>
    </row>
    <row r="14" spans="1:3" ht="15.75" x14ac:dyDescent="0.2">
      <c r="A14" s="31" t="s">
        <v>92</v>
      </c>
      <c r="B14" s="34">
        <v>28</v>
      </c>
      <c r="C14" s="35">
        <v>2397071.3199999998</v>
      </c>
    </row>
    <row r="15" spans="1:3" ht="15.75" x14ac:dyDescent="0.2">
      <c r="A15" s="31" t="s">
        <v>93</v>
      </c>
      <c r="B15" s="34">
        <v>27</v>
      </c>
      <c r="C15" s="35">
        <v>2311461.63</v>
      </c>
    </row>
    <row r="16" spans="1:3" ht="15.75" x14ac:dyDescent="0.2">
      <c r="A16" s="31" t="s">
        <v>94</v>
      </c>
      <c r="B16" s="34">
        <f>SUM(B17:B21)</f>
        <v>27</v>
      </c>
      <c r="C16" s="35">
        <f>SUM(C17:C21)</f>
        <v>2311461.63</v>
      </c>
    </row>
    <row r="17" spans="1:3" ht="15.75" x14ac:dyDescent="0.2">
      <c r="A17" s="32" t="s">
        <v>100</v>
      </c>
      <c r="B17" s="36">
        <v>6</v>
      </c>
      <c r="C17" s="37">
        <v>513658.14</v>
      </c>
    </row>
    <row r="18" spans="1:3" ht="15.75" x14ac:dyDescent="0.2">
      <c r="A18" s="32" t="s">
        <v>7</v>
      </c>
      <c r="B18" s="36">
        <v>6</v>
      </c>
      <c r="C18" s="37">
        <v>513658.14</v>
      </c>
    </row>
    <row r="19" spans="1:3" ht="15.75" x14ac:dyDescent="0.2">
      <c r="A19" s="32" t="s">
        <v>102</v>
      </c>
      <c r="B19" s="36">
        <v>5</v>
      </c>
      <c r="C19" s="37">
        <v>428048.45</v>
      </c>
    </row>
    <row r="20" spans="1:3" ht="15.75" x14ac:dyDescent="0.2">
      <c r="A20" s="32" t="s">
        <v>4</v>
      </c>
      <c r="B20" s="36">
        <v>5</v>
      </c>
      <c r="C20" s="37">
        <v>428048.45</v>
      </c>
    </row>
    <row r="21" spans="1:3" ht="15.75" x14ac:dyDescent="0.2">
      <c r="A21" s="32" t="s">
        <v>101</v>
      </c>
      <c r="B21" s="36">
        <v>5</v>
      </c>
      <c r="C21" s="37">
        <v>428048.45</v>
      </c>
    </row>
    <row r="22" spans="1:3" ht="48" customHeight="1" x14ac:dyDescent="0.2">
      <c r="A22" s="249" t="s">
        <v>207</v>
      </c>
      <c r="B22" s="250"/>
      <c r="C22" s="251"/>
    </row>
    <row r="23" spans="1:3" ht="18.75" x14ac:dyDescent="0.2">
      <c r="A23" s="195" t="s">
        <v>226</v>
      </c>
      <c r="B23" s="28">
        <f>B24+B27+B28+B30</f>
        <v>2</v>
      </c>
      <c r="C23" s="29">
        <f>C24+C27+C28+C30</f>
        <v>300008.15999999997</v>
      </c>
    </row>
    <row r="24" spans="1:3" ht="15.75" x14ac:dyDescent="0.2">
      <c r="A24" s="30" t="s">
        <v>91</v>
      </c>
      <c r="B24" s="34">
        <f>B25+B26</f>
        <v>1</v>
      </c>
      <c r="C24" s="35">
        <f>C25+C26</f>
        <v>150004.07999999999</v>
      </c>
    </row>
    <row r="25" spans="1:3" ht="15.75" x14ac:dyDescent="0.2">
      <c r="A25" s="32" t="s">
        <v>100</v>
      </c>
      <c r="B25" s="36">
        <v>1</v>
      </c>
      <c r="C25" s="37">
        <v>150004.07999999999</v>
      </c>
    </row>
    <row r="26" spans="1:3" ht="15.75" x14ac:dyDescent="0.2">
      <c r="A26" s="32" t="s">
        <v>101</v>
      </c>
      <c r="B26" s="36">
        <v>0</v>
      </c>
      <c r="C26" s="37">
        <v>0</v>
      </c>
    </row>
    <row r="27" spans="1:3" ht="15.75" x14ac:dyDescent="0.2">
      <c r="A27" s="31" t="s">
        <v>92</v>
      </c>
      <c r="B27" s="34">
        <v>1</v>
      </c>
      <c r="C27" s="35">
        <v>150004.07999999999</v>
      </c>
    </row>
    <row r="28" spans="1:3" ht="15.75" x14ac:dyDescent="0.2">
      <c r="A28" s="31" t="s">
        <v>93</v>
      </c>
      <c r="B28" s="34">
        <v>0</v>
      </c>
      <c r="C28" s="35">
        <v>0</v>
      </c>
    </row>
    <row r="29" spans="1:3" ht="15.75" x14ac:dyDescent="0.2">
      <c r="A29" s="32" t="s">
        <v>101</v>
      </c>
      <c r="B29" s="36">
        <v>0</v>
      </c>
      <c r="C29" s="37">
        <v>0</v>
      </c>
    </row>
    <row r="30" spans="1:3" ht="15.75" x14ac:dyDescent="0.2">
      <c r="A30" s="31" t="s">
        <v>94</v>
      </c>
      <c r="B30" s="34">
        <v>0</v>
      </c>
      <c r="C30" s="35">
        <v>0</v>
      </c>
    </row>
    <row r="31" spans="1:3" ht="15.75" x14ac:dyDescent="0.2">
      <c r="A31" s="32" t="s">
        <v>101</v>
      </c>
      <c r="B31" s="36">
        <v>0</v>
      </c>
      <c r="C31" s="37">
        <v>0</v>
      </c>
    </row>
    <row r="32" spans="1:3" ht="54.75" customHeight="1" x14ac:dyDescent="0.2">
      <c r="A32" s="249" t="s">
        <v>209</v>
      </c>
      <c r="B32" s="250"/>
      <c r="C32" s="251"/>
    </row>
    <row r="33" spans="1:3" ht="18.75" x14ac:dyDescent="0.2">
      <c r="A33" s="195" t="s">
        <v>227</v>
      </c>
      <c r="B33" s="28">
        <f>B34+B38+B39+B40</f>
        <v>7</v>
      </c>
      <c r="C33" s="29">
        <f>C34+C38+C39+C40</f>
        <v>1567054.44</v>
      </c>
    </row>
    <row r="34" spans="1:3" ht="15.75" x14ac:dyDescent="0.2">
      <c r="A34" s="30" t="s">
        <v>91</v>
      </c>
      <c r="B34" s="34">
        <f>SUM(B35:B37)</f>
        <v>0</v>
      </c>
      <c r="C34" s="35">
        <f>SUM(C35:C37)</f>
        <v>0</v>
      </c>
    </row>
    <row r="35" spans="1:3" ht="15.75" x14ac:dyDescent="0.2">
      <c r="A35" s="32" t="s">
        <v>102</v>
      </c>
      <c r="B35" s="36">
        <v>0</v>
      </c>
      <c r="C35" s="37">
        <v>0</v>
      </c>
    </row>
    <row r="36" spans="1:3" ht="15.75" x14ac:dyDescent="0.2">
      <c r="A36" s="32" t="s">
        <v>4</v>
      </c>
      <c r="B36" s="36">
        <v>0</v>
      </c>
      <c r="C36" s="37">
        <v>0</v>
      </c>
    </row>
    <row r="37" spans="1:3" ht="15.75" x14ac:dyDescent="0.2">
      <c r="A37" s="32" t="s">
        <v>101</v>
      </c>
      <c r="B37" s="36">
        <v>0</v>
      </c>
      <c r="C37" s="37">
        <v>0</v>
      </c>
    </row>
    <row r="38" spans="1:3" ht="15.75" x14ac:dyDescent="0.2">
      <c r="A38" s="31" t="s">
        <v>92</v>
      </c>
      <c r="B38" s="34">
        <v>3</v>
      </c>
      <c r="C38" s="35">
        <v>671594.76</v>
      </c>
    </row>
    <row r="39" spans="1:3" ht="15.75" x14ac:dyDescent="0.2">
      <c r="A39" s="31" t="s">
        <v>93</v>
      </c>
      <c r="B39" s="34">
        <v>2</v>
      </c>
      <c r="C39" s="35">
        <v>447729.84</v>
      </c>
    </row>
    <row r="40" spans="1:3" ht="15.75" x14ac:dyDescent="0.2">
      <c r="A40" s="31" t="s">
        <v>94</v>
      </c>
      <c r="B40" s="34">
        <v>2</v>
      </c>
      <c r="C40" s="35">
        <v>447729.84</v>
      </c>
    </row>
    <row r="41" spans="1:3" ht="37.5" customHeight="1" x14ac:dyDescent="0.2">
      <c r="A41" s="249" t="s">
        <v>213</v>
      </c>
      <c r="B41" s="250"/>
      <c r="C41" s="251"/>
    </row>
    <row r="42" spans="1:3" ht="18.75" x14ac:dyDescent="0.2">
      <c r="A42" s="195" t="s">
        <v>228</v>
      </c>
      <c r="B42" s="28">
        <f>B43+B49+B50+B51</f>
        <v>75</v>
      </c>
      <c r="C42" s="29">
        <f>C43+C49+C50+C51</f>
        <v>24687111.75</v>
      </c>
    </row>
    <row r="43" spans="1:3" ht="15.75" x14ac:dyDescent="0.2">
      <c r="A43" s="30" t="s">
        <v>91</v>
      </c>
      <c r="B43" s="34">
        <f>SUM(B44:B48)</f>
        <v>15</v>
      </c>
      <c r="C43" s="35">
        <f>SUM(C44:C48)</f>
        <v>4937422.3499999996</v>
      </c>
    </row>
    <row r="44" spans="1:3" ht="15.75" x14ac:dyDescent="0.2">
      <c r="A44" s="32" t="s">
        <v>100</v>
      </c>
      <c r="B44" s="36">
        <v>3</v>
      </c>
      <c r="C44" s="37">
        <v>987484.47</v>
      </c>
    </row>
    <row r="45" spans="1:3" ht="15.75" x14ac:dyDescent="0.2">
      <c r="A45" s="32" t="s">
        <v>7</v>
      </c>
      <c r="B45" s="36">
        <v>0</v>
      </c>
      <c r="C45" s="37">
        <v>0</v>
      </c>
    </row>
    <row r="46" spans="1:3" ht="15.75" x14ac:dyDescent="0.2">
      <c r="A46" s="32" t="s">
        <v>102</v>
      </c>
      <c r="B46" s="36">
        <v>4</v>
      </c>
      <c r="C46" s="37">
        <v>1316645.96</v>
      </c>
    </row>
    <row r="47" spans="1:3" ht="15.75" x14ac:dyDescent="0.2">
      <c r="A47" s="32" t="s">
        <v>4</v>
      </c>
      <c r="B47" s="36">
        <v>5</v>
      </c>
      <c r="C47" s="37">
        <v>1645807.45</v>
      </c>
    </row>
    <row r="48" spans="1:3" ht="15.75" x14ac:dyDescent="0.2">
      <c r="A48" s="32" t="s">
        <v>101</v>
      </c>
      <c r="B48" s="36">
        <v>3</v>
      </c>
      <c r="C48" s="37">
        <v>987484.47</v>
      </c>
    </row>
    <row r="49" spans="1:3" ht="15.75" x14ac:dyDescent="0.2">
      <c r="A49" s="31" t="s">
        <v>92</v>
      </c>
      <c r="B49" s="34">
        <v>20</v>
      </c>
      <c r="C49" s="35">
        <v>6583229.7999999998</v>
      </c>
    </row>
    <row r="50" spans="1:3" ht="15.75" x14ac:dyDescent="0.2">
      <c r="A50" s="31" t="s">
        <v>93</v>
      </c>
      <c r="B50" s="34">
        <v>20</v>
      </c>
      <c r="C50" s="35">
        <v>6583229.7999999998</v>
      </c>
    </row>
    <row r="51" spans="1:3" ht="15.75" x14ac:dyDescent="0.2">
      <c r="A51" s="31" t="s">
        <v>94</v>
      </c>
      <c r="B51" s="34">
        <v>20</v>
      </c>
      <c r="C51" s="35">
        <v>6583229.7999999998</v>
      </c>
    </row>
    <row r="52" spans="1:3" ht="32.25" customHeight="1" x14ac:dyDescent="0.2">
      <c r="A52" s="249" t="s">
        <v>214</v>
      </c>
      <c r="B52" s="250"/>
      <c r="C52" s="251"/>
    </row>
    <row r="53" spans="1:3" ht="31.5" x14ac:dyDescent="0.2">
      <c r="A53" s="195" t="s">
        <v>229</v>
      </c>
      <c r="B53" s="28">
        <f>B54+B60+B61+B62</f>
        <v>36</v>
      </c>
      <c r="C53" s="29">
        <f>C54+C60+C61+C62</f>
        <v>4756706.6399999997</v>
      </c>
    </row>
    <row r="54" spans="1:3" ht="15.75" x14ac:dyDescent="0.2">
      <c r="A54" s="30" t="s">
        <v>91</v>
      </c>
      <c r="B54" s="34">
        <f>SUM(B55:B59)</f>
        <v>6</v>
      </c>
      <c r="C54" s="35">
        <f>SUM(C55:C59)</f>
        <v>792784.44</v>
      </c>
    </row>
    <row r="55" spans="1:3" ht="15.75" x14ac:dyDescent="0.2">
      <c r="A55" s="32" t="s">
        <v>100</v>
      </c>
      <c r="B55" s="36">
        <v>1</v>
      </c>
      <c r="C55" s="37">
        <v>132130.74</v>
      </c>
    </row>
    <row r="56" spans="1:3" ht="15.75" x14ac:dyDescent="0.2">
      <c r="A56" s="32" t="s">
        <v>7</v>
      </c>
      <c r="B56" s="36">
        <v>0</v>
      </c>
      <c r="C56" s="37">
        <v>0</v>
      </c>
    </row>
    <row r="57" spans="1:3" ht="15.75" x14ac:dyDescent="0.2">
      <c r="A57" s="32" t="s">
        <v>102</v>
      </c>
      <c r="B57" s="36">
        <v>0</v>
      </c>
      <c r="C57" s="37">
        <v>0</v>
      </c>
    </row>
    <row r="58" spans="1:3" ht="15.75" x14ac:dyDescent="0.2">
      <c r="A58" s="32" t="s">
        <v>4</v>
      </c>
      <c r="B58" s="36">
        <v>3</v>
      </c>
      <c r="C58" s="37">
        <v>396392.22</v>
      </c>
    </row>
    <row r="59" spans="1:3" ht="15.75" x14ac:dyDescent="0.2">
      <c r="A59" s="32" t="s">
        <v>101</v>
      </c>
      <c r="B59" s="36">
        <v>2</v>
      </c>
      <c r="C59" s="37">
        <v>264261.48</v>
      </c>
    </row>
    <row r="60" spans="1:3" ht="15.75" x14ac:dyDescent="0.2">
      <c r="A60" s="31" t="s">
        <v>92</v>
      </c>
      <c r="B60" s="34">
        <v>10</v>
      </c>
      <c r="C60" s="35">
        <v>1321307.3999999999</v>
      </c>
    </row>
    <row r="61" spans="1:3" ht="15.75" x14ac:dyDescent="0.2">
      <c r="A61" s="31" t="s">
        <v>93</v>
      </c>
      <c r="B61" s="34">
        <v>10</v>
      </c>
      <c r="C61" s="35">
        <v>1321307.3999999999</v>
      </c>
    </row>
    <row r="62" spans="1:3" ht="15.75" x14ac:dyDescent="0.2">
      <c r="A62" s="31" t="s">
        <v>94</v>
      </c>
      <c r="B62" s="34">
        <v>10</v>
      </c>
      <c r="C62" s="35">
        <v>1321307.3999999999</v>
      </c>
    </row>
    <row r="63" spans="1:3" ht="33.75" customHeight="1" x14ac:dyDescent="0.2">
      <c r="A63" s="249" t="s">
        <v>211</v>
      </c>
      <c r="B63" s="250"/>
      <c r="C63" s="251"/>
    </row>
    <row r="64" spans="1:3" ht="18.75" x14ac:dyDescent="0.2">
      <c r="A64" s="195" t="s">
        <v>230</v>
      </c>
      <c r="B64" s="28">
        <f>B65+B71+B72+B73</f>
        <v>52</v>
      </c>
      <c r="C64" s="29">
        <f>C65+C71+C72+C73</f>
        <v>11681556.640000001</v>
      </c>
    </row>
    <row r="65" spans="1:3" ht="15.75" x14ac:dyDescent="0.2">
      <c r="A65" s="30" t="s">
        <v>91</v>
      </c>
      <c r="B65" s="34">
        <f>SUM(B66:B70)</f>
        <v>7</v>
      </c>
      <c r="C65" s="35">
        <f>SUM(C66:C70)</f>
        <v>1572517.24</v>
      </c>
    </row>
    <row r="66" spans="1:3" ht="15.75" x14ac:dyDescent="0.2">
      <c r="A66" s="32" t="s">
        <v>100</v>
      </c>
      <c r="B66" s="36">
        <v>0</v>
      </c>
      <c r="C66" s="37">
        <v>0</v>
      </c>
    </row>
    <row r="67" spans="1:3" ht="15.75" x14ac:dyDescent="0.2">
      <c r="A67" s="32" t="s">
        <v>7</v>
      </c>
      <c r="B67" s="36">
        <v>2</v>
      </c>
      <c r="C67" s="37">
        <v>449290.64</v>
      </c>
    </row>
    <row r="68" spans="1:3" ht="15.75" x14ac:dyDescent="0.2">
      <c r="A68" s="32" t="s">
        <v>102</v>
      </c>
      <c r="B68" s="36">
        <v>3</v>
      </c>
      <c r="C68" s="37">
        <v>673935.96</v>
      </c>
    </row>
    <row r="69" spans="1:3" ht="15.75" x14ac:dyDescent="0.2">
      <c r="A69" s="32" t="s">
        <v>4</v>
      </c>
      <c r="B69" s="36">
        <v>2</v>
      </c>
      <c r="C69" s="37">
        <v>449290.64</v>
      </c>
    </row>
    <row r="70" spans="1:3" ht="15.75" x14ac:dyDescent="0.2">
      <c r="A70" s="32" t="s">
        <v>101</v>
      </c>
      <c r="B70" s="36">
        <v>0</v>
      </c>
      <c r="C70" s="37">
        <v>0</v>
      </c>
    </row>
    <row r="71" spans="1:3" ht="15.75" x14ac:dyDescent="0.2">
      <c r="A71" s="31" t="s">
        <v>92</v>
      </c>
      <c r="B71" s="34">
        <v>15</v>
      </c>
      <c r="C71" s="35">
        <v>3369679.8</v>
      </c>
    </row>
    <row r="72" spans="1:3" ht="15.75" x14ac:dyDescent="0.2">
      <c r="A72" s="31" t="s">
        <v>93</v>
      </c>
      <c r="B72" s="34">
        <v>15</v>
      </c>
      <c r="C72" s="35">
        <v>3369679.8</v>
      </c>
    </row>
    <row r="73" spans="1:3" ht="15.75" x14ac:dyDescent="0.2">
      <c r="A73" s="31" t="s">
        <v>94</v>
      </c>
      <c r="B73" s="34">
        <v>15</v>
      </c>
      <c r="C73" s="35">
        <v>3369679.8</v>
      </c>
    </row>
    <row r="74" spans="1:3" ht="42" customHeight="1" x14ac:dyDescent="0.2">
      <c r="A74" s="249" t="s">
        <v>216</v>
      </c>
      <c r="B74" s="250"/>
      <c r="C74" s="251"/>
    </row>
    <row r="75" spans="1:3" ht="18.75" x14ac:dyDescent="0.2">
      <c r="A75" s="195" t="s">
        <v>225</v>
      </c>
      <c r="B75" s="28">
        <f>B76+B77+B83+B89</f>
        <v>340</v>
      </c>
      <c r="C75" s="29">
        <f>C76+C77+C83+C89</f>
        <v>29107294.600000001</v>
      </c>
    </row>
    <row r="76" spans="1:3" ht="15.75" x14ac:dyDescent="0.2">
      <c r="A76" s="30" t="s">
        <v>91</v>
      </c>
      <c r="B76" s="34">
        <v>70</v>
      </c>
      <c r="C76" s="35">
        <v>5992678.2999999998</v>
      </c>
    </row>
    <row r="77" spans="1:3" ht="15.75" x14ac:dyDescent="0.2">
      <c r="A77" s="31" t="s">
        <v>92</v>
      </c>
      <c r="B77" s="34">
        <f>SUM(B78:B82)</f>
        <v>90</v>
      </c>
      <c r="C77" s="35">
        <f>SUM(C78:C82)</f>
        <v>7704872.0999999996</v>
      </c>
    </row>
    <row r="78" spans="1:3" ht="15.75" x14ac:dyDescent="0.2">
      <c r="A78" s="32" t="s">
        <v>100</v>
      </c>
      <c r="B78" s="36">
        <v>18</v>
      </c>
      <c r="C78" s="37">
        <v>1540974.42</v>
      </c>
    </row>
    <row r="79" spans="1:3" ht="15.75" x14ac:dyDescent="0.2">
      <c r="A79" s="32" t="s">
        <v>7</v>
      </c>
      <c r="B79" s="36">
        <v>18</v>
      </c>
      <c r="C79" s="37">
        <v>1540974.42</v>
      </c>
    </row>
    <row r="80" spans="1:3" ht="15.75" x14ac:dyDescent="0.2">
      <c r="A80" s="32" t="s">
        <v>102</v>
      </c>
      <c r="B80" s="36">
        <v>18</v>
      </c>
      <c r="C80" s="37">
        <v>1540974.42</v>
      </c>
    </row>
    <row r="81" spans="1:3" ht="15.75" x14ac:dyDescent="0.2">
      <c r="A81" s="32" t="s">
        <v>4</v>
      </c>
      <c r="B81" s="36">
        <v>18</v>
      </c>
      <c r="C81" s="37">
        <v>1540974.42</v>
      </c>
    </row>
    <row r="82" spans="1:3" ht="15.75" x14ac:dyDescent="0.2">
      <c r="A82" s="32" t="s">
        <v>101</v>
      </c>
      <c r="B82" s="36">
        <v>18</v>
      </c>
      <c r="C82" s="37">
        <v>1540974.42</v>
      </c>
    </row>
    <row r="83" spans="1:3" ht="15.75" x14ac:dyDescent="0.2">
      <c r="A83" s="31" t="s">
        <v>93</v>
      </c>
      <c r="B83" s="34">
        <f>SUM(B84:B88)</f>
        <v>90</v>
      </c>
      <c r="C83" s="35">
        <f>SUM(C84:C88)</f>
        <v>7704872.0999999996</v>
      </c>
    </row>
    <row r="84" spans="1:3" ht="15.75" x14ac:dyDescent="0.2">
      <c r="A84" s="32" t="s">
        <v>100</v>
      </c>
      <c r="B84" s="36">
        <v>18</v>
      </c>
      <c r="C84" s="37">
        <v>1540974.42</v>
      </c>
    </row>
    <row r="85" spans="1:3" ht="15.75" x14ac:dyDescent="0.2">
      <c r="A85" s="32" t="s">
        <v>7</v>
      </c>
      <c r="B85" s="36">
        <v>18</v>
      </c>
      <c r="C85" s="37">
        <v>1540974.42</v>
      </c>
    </row>
    <row r="86" spans="1:3" ht="15.75" x14ac:dyDescent="0.2">
      <c r="A86" s="32" t="s">
        <v>102</v>
      </c>
      <c r="B86" s="36">
        <v>18</v>
      </c>
      <c r="C86" s="37">
        <v>1540974.42</v>
      </c>
    </row>
    <row r="87" spans="1:3" ht="15.75" x14ac:dyDescent="0.2">
      <c r="A87" s="32" t="s">
        <v>4</v>
      </c>
      <c r="B87" s="36">
        <v>18</v>
      </c>
      <c r="C87" s="37">
        <v>1540974.42</v>
      </c>
    </row>
    <row r="88" spans="1:3" ht="15.75" x14ac:dyDescent="0.2">
      <c r="A88" s="32" t="s">
        <v>101</v>
      </c>
      <c r="B88" s="36">
        <v>18</v>
      </c>
      <c r="C88" s="37">
        <v>1540974.42</v>
      </c>
    </row>
    <row r="89" spans="1:3" ht="15.75" x14ac:dyDescent="0.2">
      <c r="A89" s="31" t="s">
        <v>94</v>
      </c>
      <c r="B89" s="34">
        <f>SUM(B90:B94)</f>
        <v>90</v>
      </c>
      <c r="C89" s="35">
        <f>SUM(C90:C94)</f>
        <v>7704872.0999999996</v>
      </c>
    </row>
    <row r="90" spans="1:3" ht="15.75" x14ac:dyDescent="0.2">
      <c r="A90" s="32" t="s">
        <v>100</v>
      </c>
      <c r="B90" s="36">
        <v>18</v>
      </c>
      <c r="C90" s="37">
        <v>1540974.42</v>
      </c>
    </row>
    <row r="91" spans="1:3" ht="15.75" x14ac:dyDescent="0.2">
      <c r="A91" s="32" t="s">
        <v>7</v>
      </c>
      <c r="B91" s="36">
        <v>18</v>
      </c>
      <c r="C91" s="37">
        <v>1540974.42</v>
      </c>
    </row>
    <row r="92" spans="1:3" ht="15.75" x14ac:dyDescent="0.2">
      <c r="A92" s="32" t="s">
        <v>102</v>
      </c>
      <c r="B92" s="36">
        <v>18</v>
      </c>
      <c r="C92" s="37">
        <v>1540974.42</v>
      </c>
    </row>
    <row r="93" spans="1:3" ht="15.75" x14ac:dyDescent="0.2">
      <c r="A93" s="32" t="s">
        <v>4</v>
      </c>
      <c r="B93" s="36">
        <v>18</v>
      </c>
      <c r="C93" s="37">
        <v>1540974.42</v>
      </c>
    </row>
    <row r="94" spans="1:3" ht="15.75" x14ac:dyDescent="0.2">
      <c r="A94" s="32" t="s">
        <v>101</v>
      </c>
      <c r="B94" s="36">
        <v>18</v>
      </c>
      <c r="C94" s="37">
        <v>1540974.42</v>
      </c>
    </row>
  </sheetData>
  <mergeCells count="11">
    <mergeCell ref="A22:C22"/>
    <mergeCell ref="B1:C1"/>
    <mergeCell ref="A2:C2"/>
    <mergeCell ref="A3:A5"/>
    <mergeCell ref="B3:C4"/>
    <mergeCell ref="A6:C6"/>
    <mergeCell ref="A32:C32"/>
    <mergeCell ref="A41:C41"/>
    <mergeCell ref="A52:C52"/>
    <mergeCell ref="A63:C63"/>
    <mergeCell ref="A74:C74"/>
  </mergeCells>
  <pageMargins left="0.7" right="0.7" top="0.75" bottom="0.75" header="0.3" footer="0.3"/>
  <pageSetup paperSize="9" orientation="portrait" r:id="rId1"/>
  <rowBreaks count="2" manualBreakCount="2">
    <brk id="40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="124" zoomScaleNormal="100" zoomScaleSheetLayoutView="124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 x14ac:dyDescent="0.2"/>
  <cols>
    <col min="1" max="1" width="40.5" style="176" customWidth="1"/>
    <col min="2" max="2" width="13.5" style="176" customWidth="1"/>
    <col min="3" max="3" width="21.33203125" style="176" customWidth="1"/>
    <col min="4" max="4" width="13.1640625" style="176" customWidth="1"/>
    <col min="5" max="5" width="13.83203125" style="176" customWidth="1"/>
    <col min="6" max="6" width="22.33203125" style="176" customWidth="1"/>
    <col min="7" max="7" width="9.1640625" style="176" customWidth="1"/>
    <col min="8" max="8" width="20.33203125" style="194" customWidth="1"/>
    <col min="9" max="9" width="14.83203125" style="176" customWidth="1"/>
    <col min="10" max="10" width="23.6640625" style="194" customWidth="1"/>
    <col min="11" max="16384" width="9.33203125" style="176"/>
  </cols>
  <sheetData>
    <row r="1" spans="1:11" ht="33" customHeight="1" x14ac:dyDescent="0.25">
      <c r="A1" s="175"/>
      <c r="B1" s="175"/>
      <c r="C1" s="175"/>
      <c r="D1" s="175"/>
      <c r="E1" s="175"/>
      <c r="F1" s="175"/>
      <c r="G1" s="261" t="s">
        <v>218</v>
      </c>
      <c r="H1" s="261"/>
      <c r="I1" s="261"/>
      <c r="J1" s="261"/>
    </row>
    <row r="2" spans="1:11" ht="27" customHeight="1" x14ac:dyDescent="0.2">
      <c r="A2" s="262" t="s">
        <v>196</v>
      </c>
      <c r="B2" s="262"/>
      <c r="C2" s="262"/>
      <c r="D2" s="262"/>
      <c r="E2" s="262"/>
      <c r="F2" s="262"/>
      <c r="G2" s="262"/>
      <c r="H2" s="262"/>
      <c r="I2" s="262"/>
      <c r="J2" s="262"/>
      <c r="K2" s="177"/>
    </row>
    <row r="3" spans="1:11" ht="18.75" x14ac:dyDescent="0.2">
      <c r="A3" s="263" t="s">
        <v>197</v>
      </c>
      <c r="B3" s="265" t="s">
        <v>198</v>
      </c>
      <c r="C3" s="263" t="s">
        <v>199</v>
      </c>
      <c r="D3" s="263" t="s">
        <v>200</v>
      </c>
      <c r="E3" s="267" t="s">
        <v>201</v>
      </c>
      <c r="F3" s="268"/>
      <c r="G3" s="267" t="s">
        <v>202</v>
      </c>
      <c r="H3" s="268"/>
      <c r="I3" s="267" t="s">
        <v>203</v>
      </c>
      <c r="J3" s="268"/>
    </row>
    <row r="4" spans="1:11" ht="18.75" x14ac:dyDescent="0.3">
      <c r="A4" s="264"/>
      <c r="B4" s="266"/>
      <c r="C4" s="264"/>
      <c r="D4" s="264"/>
      <c r="E4" s="178" t="s">
        <v>86</v>
      </c>
      <c r="F4" s="178" t="s">
        <v>87</v>
      </c>
      <c r="G4" s="179" t="s">
        <v>86</v>
      </c>
      <c r="H4" s="180" t="s">
        <v>87</v>
      </c>
      <c r="I4" s="179" t="s">
        <v>86</v>
      </c>
      <c r="J4" s="180" t="s">
        <v>87</v>
      </c>
    </row>
    <row r="5" spans="1:11" ht="31.5" x14ac:dyDescent="0.2">
      <c r="A5" s="181" t="s">
        <v>204</v>
      </c>
      <c r="B5" s="182" t="s">
        <v>205</v>
      </c>
      <c r="C5" s="182" t="s">
        <v>206</v>
      </c>
      <c r="D5" s="182">
        <v>38</v>
      </c>
      <c r="E5" s="183">
        <v>110</v>
      </c>
      <c r="F5" s="184">
        <v>9417065.9000000004</v>
      </c>
      <c r="G5" s="185">
        <v>-8</v>
      </c>
      <c r="H5" s="186">
        <v>-684877.52</v>
      </c>
      <c r="I5" s="187">
        <f>E5+G5</f>
        <v>102</v>
      </c>
      <c r="J5" s="188">
        <f>F5+H5</f>
        <v>8732188.3800000008</v>
      </c>
    </row>
    <row r="6" spans="1:11" ht="63" x14ac:dyDescent="0.2">
      <c r="A6" s="181" t="s">
        <v>207</v>
      </c>
      <c r="B6" s="182" t="s">
        <v>205</v>
      </c>
      <c r="C6" s="182" t="s">
        <v>208</v>
      </c>
      <c r="D6" s="182">
        <v>1</v>
      </c>
      <c r="E6" s="189">
        <v>5</v>
      </c>
      <c r="F6" s="190">
        <v>750020.4</v>
      </c>
      <c r="G6" s="187">
        <v>-3</v>
      </c>
      <c r="H6" s="191">
        <v>-450012.24</v>
      </c>
      <c r="I6" s="187">
        <f t="shared" ref="I6:I11" si="0">E6+G6</f>
        <v>2</v>
      </c>
      <c r="J6" s="188">
        <f t="shared" ref="J6:J11" si="1">F6+H6</f>
        <v>300008.15999999997</v>
      </c>
    </row>
    <row r="7" spans="1:11" ht="78.75" x14ac:dyDescent="0.2">
      <c r="A7" s="181" t="s">
        <v>209</v>
      </c>
      <c r="B7" s="182" t="s">
        <v>205</v>
      </c>
      <c r="C7" s="182" t="s">
        <v>210</v>
      </c>
      <c r="D7" s="182">
        <v>11</v>
      </c>
      <c r="E7" s="189">
        <v>10</v>
      </c>
      <c r="F7" s="190">
        <v>2238649.2000000002</v>
      </c>
      <c r="G7" s="187">
        <v>-3</v>
      </c>
      <c r="H7" s="191">
        <v>-671594.76</v>
      </c>
      <c r="I7" s="187">
        <f t="shared" si="0"/>
        <v>7</v>
      </c>
      <c r="J7" s="188">
        <f t="shared" si="1"/>
        <v>1567054.44</v>
      </c>
    </row>
    <row r="8" spans="1:11" ht="31.5" x14ac:dyDescent="0.2">
      <c r="A8" s="192" t="s">
        <v>211</v>
      </c>
      <c r="B8" s="182" t="s">
        <v>205</v>
      </c>
      <c r="C8" s="182" t="s">
        <v>212</v>
      </c>
      <c r="D8" s="182">
        <v>14</v>
      </c>
      <c r="E8" s="189">
        <v>57</v>
      </c>
      <c r="F8" s="190">
        <v>12804783.24</v>
      </c>
      <c r="G8" s="187">
        <v>-5</v>
      </c>
      <c r="H8" s="191">
        <v>-1123226.6000000001</v>
      </c>
      <c r="I8" s="187">
        <f t="shared" si="0"/>
        <v>52</v>
      </c>
      <c r="J8" s="188">
        <f t="shared" si="1"/>
        <v>11681556.640000001</v>
      </c>
    </row>
    <row r="9" spans="1:11" ht="63" x14ac:dyDescent="0.2">
      <c r="A9" s="192" t="s">
        <v>213</v>
      </c>
      <c r="B9" s="182" t="s">
        <v>205</v>
      </c>
      <c r="C9" s="182" t="s">
        <v>212</v>
      </c>
      <c r="D9" s="182">
        <v>15</v>
      </c>
      <c r="E9" s="189">
        <v>80</v>
      </c>
      <c r="F9" s="190">
        <v>26332919.199999999</v>
      </c>
      <c r="G9" s="187">
        <v>-5</v>
      </c>
      <c r="H9" s="191">
        <v>-1645807.45</v>
      </c>
      <c r="I9" s="187">
        <f t="shared" si="0"/>
        <v>75</v>
      </c>
      <c r="J9" s="188">
        <f t="shared" si="1"/>
        <v>24687111.75</v>
      </c>
    </row>
    <row r="10" spans="1:11" ht="47.25" x14ac:dyDescent="0.2">
      <c r="A10" s="192" t="s">
        <v>214</v>
      </c>
      <c r="B10" s="182" t="s">
        <v>205</v>
      </c>
      <c r="C10" s="182" t="s">
        <v>215</v>
      </c>
      <c r="D10" s="182">
        <v>36</v>
      </c>
      <c r="E10" s="189">
        <v>40</v>
      </c>
      <c r="F10" s="190">
        <v>5285229.5999999996</v>
      </c>
      <c r="G10" s="187">
        <v>-4</v>
      </c>
      <c r="H10" s="191">
        <v>-528522.96</v>
      </c>
      <c r="I10" s="187">
        <f t="shared" si="0"/>
        <v>36</v>
      </c>
      <c r="J10" s="188">
        <f t="shared" si="1"/>
        <v>4756706.6399999997</v>
      </c>
    </row>
    <row r="11" spans="1:11" ht="63" x14ac:dyDescent="0.2">
      <c r="A11" s="192" t="s">
        <v>216</v>
      </c>
      <c r="B11" s="182" t="s">
        <v>205</v>
      </c>
      <c r="C11" s="182" t="s">
        <v>206</v>
      </c>
      <c r="D11" s="182">
        <v>38</v>
      </c>
      <c r="E11" s="189">
        <v>280</v>
      </c>
      <c r="F11" s="190">
        <v>23970713.199999999</v>
      </c>
      <c r="G11" s="187">
        <v>60</v>
      </c>
      <c r="H11" s="191">
        <v>5136581.4000000004</v>
      </c>
      <c r="I11" s="187">
        <f t="shared" si="0"/>
        <v>340</v>
      </c>
      <c r="J11" s="188">
        <f t="shared" si="1"/>
        <v>29107294.600000001</v>
      </c>
    </row>
    <row r="12" spans="1:11" ht="18.75" x14ac:dyDescent="0.2">
      <c r="A12" s="179" t="s">
        <v>95</v>
      </c>
      <c r="B12" s="179"/>
      <c r="C12" s="179"/>
      <c r="D12" s="179"/>
      <c r="E12" s="193"/>
      <c r="F12" s="191"/>
      <c r="G12" s="180">
        <v>32</v>
      </c>
      <c r="H12" s="180">
        <v>32540</v>
      </c>
      <c r="I12" s="191"/>
      <c r="J12" s="191"/>
    </row>
    <row r="14" spans="1:11" x14ac:dyDescent="0.2">
      <c r="F14" s="176" t="s">
        <v>257</v>
      </c>
    </row>
    <row r="27" spans="1:1" x14ac:dyDescent="0.2">
      <c r="A27" s="176" t="s">
        <v>217</v>
      </c>
    </row>
  </sheetData>
  <mergeCells count="9">
    <mergeCell ref="G1:J1"/>
    <mergeCell ref="A2:J2"/>
    <mergeCell ref="A3:A4"/>
    <mergeCell ref="B3:B4"/>
    <mergeCell ref="C3:C4"/>
    <mergeCell ref="D3:D4"/>
    <mergeCell ref="E3:F3"/>
    <mergeCell ref="G3:H3"/>
    <mergeCell ref="I3:J3"/>
  </mergeCells>
  <pageMargins left="0.7" right="0.7" top="0.75" bottom="0.75" header="0.3" footer="0.3"/>
  <pageSetup paperSize="9" scale="86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topLeftCell="A5" zoomScale="154" zoomScaleNormal="100" zoomScaleSheetLayoutView="154" workbookViewId="0">
      <selection activeCell="F20" sqref="F20"/>
    </sheetView>
  </sheetViews>
  <sheetFormatPr defaultRowHeight="11.25" x14ac:dyDescent="0.2"/>
  <cols>
    <col min="1" max="1" width="36" customWidth="1"/>
    <col min="2" max="2" width="15.1640625" customWidth="1"/>
    <col min="3" max="3" width="26.83203125" customWidth="1"/>
  </cols>
  <sheetData>
    <row r="1" spans="1:3" ht="45.75" customHeight="1" x14ac:dyDescent="0.2">
      <c r="B1" s="252" t="s">
        <v>220</v>
      </c>
      <c r="C1" s="252"/>
    </row>
    <row r="2" spans="1:3" ht="69" customHeight="1" x14ac:dyDescent="0.2">
      <c r="A2" s="253" t="s">
        <v>221</v>
      </c>
      <c r="B2" s="254"/>
      <c r="C2" s="254"/>
    </row>
    <row r="3" spans="1:3" ht="36" customHeight="1" x14ac:dyDescent="0.2">
      <c r="A3" s="269" t="s">
        <v>97</v>
      </c>
      <c r="B3" s="271" t="s">
        <v>103</v>
      </c>
      <c r="C3" s="272"/>
    </row>
    <row r="4" spans="1:3" ht="11.25" customHeight="1" x14ac:dyDescent="0.2">
      <c r="A4" s="270"/>
      <c r="B4" s="273"/>
      <c r="C4" s="274"/>
    </row>
    <row r="5" spans="1:3" ht="25.5" customHeight="1" x14ac:dyDescent="0.2">
      <c r="A5" s="270"/>
      <c r="B5" s="25" t="s">
        <v>86</v>
      </c>
      <c r="C5" s="26" t="s">
        <v>98</v>
      </c>
    </row>
    <row r="6" spans="1:3" ht="31.5" x14ac:dyDescent="0.2">
      <c r="A6" s="27" t="s">
        <v>222</v>
      </c>
      <c r="B6" s="28">
        <f>B7+B12+B17</f>
        <v>30</v>
      </c>
      <c r="C6" s="28">
        <f>C7+C12+C17</f>
        <v>545452</v>
      </c>
    </row>
    <row r="7" spans="1:3" ht="15.75" x14ac:dyDescent="0.2">
      <c r="A7" s="30" t="s">
        <v>91</v>
      </c>
      <c r="B7" s="34">
        <f>SUM(B8:B11)</f>
        <v>8</v>
      </c>
      <c r="C7" s="34">
        <f>SUM(C8:C11)</f>
        <v>147840</v>
      </c>
    </row>
    <row r="8" spans="1:3" ht="15.75" x14ac:dyDescent="0.2">
      <c r="A8" s="32" t="s">
        <v>7</v>
      </c>
      <c r="B8" s="36">
        <v>2</v>
      </c>
      <c r="C8" s="37">
        <v>37159</v>
      </c>
    </row>
    <row r="9" spans="1:3" ht="15.75" x14ac:dyDescent="0.2">
      <c r="A9" s="32" t="s">
        <v>102</v>
      </c>
      <c r="B9" s="36">
        <v>1</v>
      </c>
      <c r="C9" s="37">
        <v>18580</v>
      </c>
    </row>
    <row r="10" spans="1:3" ht="15.75" x14ac:dyDescent="0.2">
      <c r="A10" s="32" t="s">
        <v>4</v>
      </c>
      <c r="B10" s="36">
        <v>2</v>
      </c>
      <c r="C10" s="37">
        <v>36363</v>
      </c>
    </row>
    <row r="11" spans="1:3" ht="15.75" x14ac:dyDescent="0.2">
      <c r="A11" s="32" t="s">
        <v>101</v>
      </c>
      <c r="B11" s="36">
        <v>3</v>
      </c>
      <c r="C11" s="37">
        <v>55738</v>
      </c>
    </row>
    <row r="12" spans="1:3" ht="15.75" x14ac:dyDescent="0.2">
      <c r="A12" s="31" t="s">
        <v>92</v>
      </c>
      <c r="B12" s="34">
        <f>SUM(B13:B16)</f>
        <v>22</v>
      </c>
      <c r="C12" s="35">
        <f>SUM(C13:C16)</f>
        <v>397612</v>
      </c>
    </row>
    <row r="13" spans="1:3" ht="15.75" x14ac:dyDescent="0.2">
      <c r="A13" s="32" t="s">
        <v>7</v>
      </c>
      <c r="B13" s="36">
        <v>5</v>
      </c>
      <c r="C13" s="37">
        <v>90113</v>
      </c>
    </row>
    <row r="14" spans="1:3" ht="15.75" x14ac:dyDescent="0.2">
      <c r="A14" s="32" t="s">
        <v>102</v>
      </c>
      <c r="B14" s="36">
        <v>6</v>
      </c>
      <c r="C14" s="37">
        <v>108692</v>
      </c>
    </row>
    <row r="15" spans="1:3" ht="15.75" x14ac:dyDescent="0.2">
      <c r="A15" s="32" t="s">
        <v>4</v>
      </c>
      <c r="B15" s="36">
        <v>3</v>
      </c>
      <c r="C15" s="37">
        <v>54546</v>
      </c>
    </row>
    <row r="16" spans="1:3" ht="15.75" x14ac:dyDescent="0.2">
      <c r="A16" s="32" t="s">
        <v>101</v>
      </c>
      <c r="B16" s="36">
        <v>8</v>
      </c>
      <c r="C16" s="37">
        <v>144261</v>
      </c>
    </row>
    <row r="17" spans="1:3" ht="15.75" x14ac:dyDescent="0.2">
      <c r="A17" s="31" t="s">
        <v>93</v>
      </c>
      <c r="B17" s="34">
        <v>0</v>
      </c>
      <c r="C17" s="35">
        <v>0</v>
      </c>
    </row>
    <row r="18" spans="1:3" ht="18" customHeight="1" x14ac:dyDescent="0.2">
      <c r="A18" s="31" t="s">
        <v>94</v>
      </c>
      <c r="B18" s="34">
        <v>0</v>
      </c>
      <c r="C18" s="35">
        <v>0</v>
      </c>
    </row>
  </sheetData>
  <mergeCells count="4">
    <mergeCell ref="B1:C1"/>
    <mergeCell ref="A2:C2"/>
    <mergeCell ref="A3:A5"/>
    <mergeCell ref="B3:C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118" zoomScaleNormal="100" zoomScaleSheetLayoutView="118" workbookViewId="0">
      <selection activeCell="G18" sqref="G18"/>
    </sheetView>
  </sheetViews>
  <sheetFormatPr defaultRowHeight="11.25" x14ac:dyDescent="0.2"/>
  <cols>
    <col min="1" max="1" width="27.5" customWidth="1"/>
    <col min="2" max="2" width="13.83203125" customWidth="1"/>
    <col min="3" max="3" width="14" customWidth="1"/>
    <col min="4" max="4" width="13.83203125" customWidth="1"/>
    <col min="5" max="5" width="13.5" customWidth="1"/>
    <col min="6" max="6" width="15.5" customWidth="1"/>
    <col min="7" max="7" width="16" customWidth="1"/>
  </cols>
  <sheetData>
    <row r="1" spans="1:7" ht="36.75" customHeight="1" x14ac:dyDescent="0.2">
      <c r="E1" s="252" t="s">
        <v>195</v>
      </c>
      <c r="F1" s="252"/>
      <c r="G1" s="252"/>
    </row>
    <row r="2" spans="1:7" ht="48" customHeight="1" x14ac:dyDescent="0.2">
      <c r="A2" s="278" t="s">
        <v>194</v>
      </c>
      <c r="B2" s="278"/>
      <c r="C2" s="278"/>
      <c r="D2" s="278"/>
      <c r="E2" s="278"/>
      <c r="F2" s="278"/>
      <c r="G2" s="278"/>
    </row>
    <row r="3" spans="1:7" ht="33.75" customHeight="1" x14ac:dyDescent="0.2">
      <c r="A3" s="279" t="s">
        <v>82</v>
      </c>
      <c r="B3" s="281" t="s">
        <v>193</v>
      </c>
      <c r="C3" s="282"/>
      <c r="D3" s="283" t="s">
        <v>84</v>
      </c>
      <c r="E3" s="283"/>
      <c r="F3" s="281" t="s">
        <v>85</v>
      </c>
      <c r="G3" s="282"/>
    </row>
    <row r="4" spans="1:7" ht="15.75" x14ac:dyDescent="0.2">
      <c r="A4" s="280"/>
      <c r="B4" s="50" t="s">
        <v>86</v>
      </c>
      <c r="C4" s="50" t="s">
        <v>87</v>
      </c>
      <c r="D4" s="50" t="s">
        <v>86</v>
      </c>
      <c r="E4" s="50" t="s">
        <v>87</v>
      </c>
      <c r="F4" s="50" t="s">
        <v>86</v>
      </c>
      <c r="G4" s="50" t="s">
        <v>87</v>
      </c>
    </row>
    <row r="5" spans="1:7" ht="30" customHeight="1" x14ac:dyDescent="0.2">
      <c r="A5" s="275" t="s">
        <v>219</v>
      </c>
      <c r="B5" s="276"/>
      <c r="C5" s="276"/>
      <c r="D5" s="276"/>
      <c r="E5" s="276"/>
      <c r="F5" s="276"/>
      <c r="G5" s="277"/>
    </row>
    <row r="6" spans="1:7" ht="24" customHeight="1" x14ac:dyDescent="0.2">
      <c r="A6" s="21" t="s">
        <v>191</v>
      </c>
      <c r="B6" s="171">
        <v>14</v>
      </c>
      <c r="C6" s="171">
        <v>272500</v>
      </c>
      <c r="D6" s="172">
        <v>16</v>
      </c>
      <c r="E6" s="172">
        <v>272952</v>
      </c>
      <c r="F6" s="173">
        <f t="shared" ref="F6:G8" si="0">B6+D6</f>
        <v>30</v>
      </c>
      <c r="G6" s="173">
        <f t="shared" si="0"/>
        <v>545452</v>
      </c>
    </row>
    <row r="7" spans="1:7" ht="24.75" customHeight="1" x14ac:dyDescent="0.2">
      <c r="A7" s="21" t="s">
        <v>192</v>
      </c>
      <c r="B7" s="171">
        <v>16</v>
      </c>
      <c r="C7" s="171">
        <v>272500</v>
      </c>
      <c r="D7" s="172">
        <v>-16</v>
      </c>
      <c r="E7" s="172">
        <v>-272500</v>
      </c>
      <c r="F7" s="173">
        <f t="shared" si="0"/>
        <v>0</v>
      </c>
      <c r="G7" s="173">
        <f t="shared" si="0"/>
        <v>0</v>
      </c>
    </row>
    <row r="8" spans="1:7" ht="15.75" x14ac:dyDescent="0.2">
      <c r="A8" s="21" t="s">
        <v>8</v>
      </c>
      <c r="B8" s="170">
        <v>30</v>
      </c>
      <c r="C8" s="170">
        <v>545000</v>
      </c>
      <c r="D8" s="174">
        <v>0</v>
      </c>
      <c r="E8" s="174">
        <v>452</v>
      </c>
      <c r="F8" s="173">
        <f t="shared" si="0"/>
        <v>30</v>
      </c>
      <c r="G8" s="173">
        <f t="shared" si="0"/>
        <v>545452</v>
      </c>
    </row>
  </sheetData>
  <mergeCells count="7">
    <mergeCell ref="A5:G5"/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BreakPreview" topLeftCell="A3" zoomScale="130" zoomScaleNormal="100" zoomScaleSheetLayoutView="130" workbookViewId="0">
      <selection activeCell="B3" sqref="B3:C4"/>
    </sheetView>
  </sheetViews>
  <sheetFormatPr defaultRowHeight="11.25" x14ac:dyDescent="0.2"/>
  <cols>
    <col min="1" max="1" width="34.83203125" customWidth="1"/>
    <col min="2" max="2" width="24.1640625" customWidth="1"/>
    <col min="3" max="3" width="30.6640625" customWidth="1"/>
  </cols>
  <sheetData>
    <row r="1" spans="1:7" ht="25.5" customHeight="1" x14ac:dyDescent="0.2">
      <c r="B1" s="284" t="s">
        <v>249</v>
      </c>
      <c r="C1" s="284"/>
    </row>
    <row r="2" spans="1:7" ht="54" customHeight="1" x14ac:dyDescent="0.2">
      <c r="A2" s="253" t="s">
        <v>238</v>
      </c>
      <c r="B2" s="254"/>
      <c r="C2" s="254"/>
      <c r="D2" s="221"/>
      <c r="E2" s="221"/>
      <c r="F2" s="221"/>
      <c r="G2" s="221"/>
    </row>
    <row r="3" spans="1:7" ht="11.25" customHeight="1" x14ac:dyDescent="0.2">
      <c r="A3" s="269" t="s">
        <v>97</v>
      </c>
      <c r="B3" s="271" t="s">
        <v>103</v>
      </c>
      <c r="C3" s="272"/>
    </row>
    <row r="4" spans="1:7" ht="34.5" customHeight="1" x14ac:dyDescent="0.2">
      <c r="A4" s="270"/>
      <c r="B4" s="273"/>
      <c r="C4" s="274"/>
    </row>
    <row r="5" spans="1:7" ht="18.75" x14ac:dyDescent="0.2">
      <c r="A5" s="270"/>
      <c r="B5" s="25" t="s">
        <v>86</v>
      </c>
      <c r="C5" s="26" t="s">
        <v>98</v>
      </c>
    </row>
    <row r="6" spans="1:7" ht="18.75" x14ac:dyDescent="0.2">
      <c r="A6" s="195" t="s">
        <v>231</v>
      </c>
      <c r="B6" s="28">
        <f>B7+B14+B12+B13</f>
        <v>70</v>
      </c>
      <c r="C6" s="29">
        <f>C7+C14+C12+C13</f>
        <v>8055849.9000000004</v>
      </c>
    </row>
    <row r="7" spans="1:7" ht="15.75" x14ac:dyDescent="0.2">
      <c r="A7" s="30" t="s">
        <v>91</v>
      </c>
      <c r="B7" s="34">
        <f>SUM(B8:B11)</f>
        <v>26</v>
      </c>
      <c r="C7" s="35">
        <f>SUM(C8:C11)</f>
        <v>2992172.82</v>
      </c>
    </row>
    <row r="8" spans="1:7" ht="15.75" x14ac:dyDescent="0.2">
      <c r="A8" s="32" t="s">
        <v>100</v>
      </c>
      <c r="B8" s="36">
        <v>3</v>
      </c>
      <c r="C8" s="37">
        <v>345250.71</v>
      </c>
    </row>
    <row r="9" spans="1:7" ht="15.75" x14ac:dyDescent="0.2">
      <c r="A9" s="32" t="s">
        <v>102</v>
      </c>
      <c r="B9" s="36">
        <v>5</v>
      </c>
      <c r="C9" s="37">
        <v>575417.85</v>
      </c>
    </row>
    <row r="10" spans="1:7" ht="15.75" x14ac:dyDescent="0.2">
      <c r="A10" s="32" t="s">
        <v>4</v>
      </c>
      <c r="B10" s="36">
        <v>15</v>
      </c>
      <c r="C10" s="37">
        <v>1726253.55</v>
      </c>
    </row>
    <row r="11" spans="1:7" ht="15.75" x14ac:dyDescent="0.2">
      <c r="A11" s="32" t="s">
        <v>101</v>
      </c>
      <c r="B11" s="36">
        <v>3</v>
      </c>
      <c r="C11" s="37">
        <v>345250.71</v>
      </c>
    </row>
    <row r="12" spans="1:7" ht="15.75" x14ac:dyDescent="0.2">
      <c r="A12" s="31" t="s">
        <v>92</v>
      </c>
      <c r="B12" s="34">
        <v>18</v>
      </c>
      <c r="C12" s="35">
        <v>2071504.26</v>
      </c>
    </row>
    <row r="13" spans="1:7" ht="15.75" x14ac:dyDescent="0.2">
      <c r="A13" s="31" t="s">
        <v>93</v>
      </c>
      <c r="B13" s="34">
        <v>17</v>
      </c>
      <c r="C13" s="35">
        <v>1956420.69</v>
      </c>
    </row>
    <row r="14" spans="1:7" ht="15.75" x14ac:dyDescent="0.2">
      <c r="A14" s="31" t="s">
        <v>94</v>
      </c>
      <c r="B14" s="34">
        <f>SUM(B15:B19)</f>
        <v>9</v>
      </c>
      <c r="C14" s="35">
        <f>SUM(C15:C19)</f>
        <v>1035752.13</v>
      </c>
    </row>
    <row r="15" spans="1:7" ht="15.75" x14ac:dyDescent="0.2">
      <c r="A15" s="32" t="s">
        <v>100</v>
      </c>
      <c r="B15" s="36">
        <v>2</v>
      </c>
      <c r="C15" s="37">
        <v>230167.14</v>
      </c>
    </row>
    <row r="16" spans="1:7" ht="15.75" x14ac:dyDescent="0.2">
      <c r="A16" s="32" t="s">
        <v>7</v>
      </c>
      <c r="B16" s="36">
        <v>1</v>
      </c>
      <c r="C16" s="37">
        <v>115083.57</v>
      </c>
    </row>
    <row r="17" spans="1:3" ht="15.75" x14ac:dyDescent="0.2">
      <c r="A17" s="32" t="s">
        <v>102</v>
      </c>
      <c r="B17" s="36">
        <v>2</v>
      </c>
      <c r="C17" s="37">
        <v>230167.14</v>
      </c>
    </row>
    <row r="18" spans="1:3" ht="15.75" x14ac:dyDescent="0.2">
      <c r="A18" s="32" t="s">
        <v>4</v>
      </c>
      <c r="B18" s="36">
        <v>2</v>
      </c>
      <c r="C18" s="37">
        <v>230167.14</v>
      </c>
    </row>
    <row r="19" spans="1:3" ht="15.75" x14ac:dyDescent="0.2">
      <c r="A19" s="32" t="s">
        <v>101</v>
      </c>
      <c r="B19" s="36">
        <v>2</v>
      </c>
      <c r="C19" s="37">
        <v>230167.14</v>
      </c>
    </row>
    <row r="20" spans="1:3" ht="21" customHeight="1" x14ac:dyDescent="0.2">
      <c r="A20" s="195" t="s">
        <v>99</v>
      </c>
      <c r="B20" s="28">
        <f>B21+B34+B27+B28</f>
        <v>3300</v>
      </c>
      <c r="C20" s="29">
        <f>C21+C34+C27+C28</f>
        <v>133603000</v>
      </c>
    </row>
    <row r="21" spans="1:3" ht="15.75" x14ac:dyDescent="0.2">
      <c r="A21" s="30" t="s">
        <v>91</v>
      </c>
      <c r="B21" s="34">
        <f>SUM(B22:B26)</f>
        <v>901</v>
      </c>
      <c r="C21" s="35">
        <f>SUM(C22:C26)</f>
        <v>52300885</v>
      </c>
    </row>
    <row r="22" spans="1:3" ht="15.75" x14ac:dyDescent="0.2">
      <c r="A22" s="32" t="s">
        <v>100</v>
      </c>
      <c r="B22" s="36">
        <v>101</v>
      </c>
      <c r="C22" s="37">
        <v>5741374</v>
      </c>
    </row>
    <row r="23" spans="1:3" ht="15.75" x14ac:dyDescent="0.2">
      <c r="A23" s="32" t="s">
        <v>7</v>
      </c>
      <c r="B23" s="36">
        <v>13</v>
      </c>
      <c r="C23" s="37">
        <v>788657</v>
      </c>
    </row>
    <row r="24" spans="1:3" ht="15.75" x14ac:dyDescent="0.2">
      <c r="A24" s="32" t="s">
        <v>102</v>
      </c>
      <c r="B24" s="36">
        <v>227</v>
      </c>
      <c r="C24" s="37">
        <v>13103887</v>
      </c>
    </row>
    <row r="25" spans="1:3" ht="15.75" x14ac:dyDescent="0.2">
      <c r="A25" s="32" t="s">
        <v>4</v>
      </c>
      <c r="B25" s="36">
        <v>355</v>
      </c>
      <c r="C25" s="37">
        <v>20468241</v>
      </c>
    </row>
    <row r="26" spans="1:3" ht="15.75" x14ac:dyDescent="0.2">
      <c r="A26" s="32" t="s">
        <v>101</v>
      </c>
      <c r="B26" s="36">
        <v>205</v>
      </c>
      <c r="C26" s="37">
        <v>12198726</v>
      </c>
    </row>
    <row r="27" spans="1:3" ht="15.75" x14ac:dyDescent="0.2">
      <c r="A27" s="31" t="s">
        <v>92</v>
      </c>
      <c r="B27" s="34">
        <v>826</v>
      </c>
      <c r="C27" s="35">
        <v>33400752</v>
      </c>
    </row>
    <row r="28" spans="1:3" ht="15.75" x14ac:dyDescent="0.2">
      <c r="A28" s="31" t="s">
        <v>93</v>
      </c>
      <c r="B28" s="34">
        <f>SUM(B29:B33)</f>
        <v>789</v>
      </c>
      <c r="C28" s="35">
        <f>SUM(C29:C33)</f>
        <v>24076687</v>
      </c>
    </row>
    <row r="29" spans="1:3" ht="15.75" x14ac:dyDescent="0.2">
      <c r="A29" s="32" t="s">
        <v>100</v>
      </c>
      <c r="B29" s="36">
        <v>82</v>
      </c>
      <c r="C29" s="37">
        <v>3299888</v>
      </c>
    </row>
    <row r="30" spans="1:3" ht="15.75" x14ac:dyDescent="0.2">
      <c r="A30" s="32" t="s">
        <v>7</v>
      </c>
      <c r="B30" s="36">
        <v>17</v>
      </c>
      <c r="C30" s="37">
        <v>697704</v>
      </c>
    </row>
    <row r="31" spans="1:3" ht="15.75" x14ac:dyDescent="0.2">
      <c r="A31" s="32" t="s">
        <v>102</v>
      </c>
      <c r="B31" s="36">
        <v>173</v>
      </c>
      <c r="C31" s="37">
        <v>3626921</v>
      </c>
    </row>
    <row r="32" spans="1:3" ht="15.75" x14ac:dyDescent="0.2">
      <c r="A32" s="32" t="s">
        <v>4</v>
      </c>
      <c r="B32" s="36">
        <v>356</v>
      </c>
      <c r="C32" s="37">
        <v>9950891</v>
      </c>
    </row>
    <row r="33" spans="1:3" ht="15.75" x14ac:dyDescent="0.2">
      <c r="A33" s="32" t="s">
        <v>101</v>
      </c>
      <c r="B33" s="36">
        <v>161</v>
      </c>
      <c r="C33" s="37">
        <v>6501283</v>
      </c>
    </row>
    <row r="34" spans="1:3" ht="18" customHeight="1" x14ac:dyDescent="0.2">
      <c r="A34" s="31" t="s">
        <v>94</v>
      </c>
      <c r="B34" s="34">
        <f>SUM(B35:B39)</f>
        <v>784</v>
      </c>
      <c r="C34" s="35">
        <f>SUM(C35:C39)</f>
        <v>23824676</v>
      </c>
    </row>
    <row r="35" spans="1:3" ht="15.75" x14ac:dyDescent="0.2">
      <c r="A35" s="32" t="s">
        <v>100</v>
      </c>
      <c r="B35" s="36">
        <v>80</v>
      </c>
      <c r="C35" s="37">
        <v>3299888</v>
      </c>
    </row>
    <row r="36" spans="1:3" ht="15.75" x14ac:dyDescent="0.2">
      <c r="A36" s="32" t="s">
        <v>7</v>
      </c>
      <c r="B36" s="36">
        <v>18</v>
      </c>
      <c r="C36" s="37">
        <v>697702</v>
      </c>
    </row>
    <row r="37" spans="1:3" ht="15.75" x14ac:dyDescent="0.2">
      <c r="A37" s="32" t="s">
        <v>102</v>
      </c>
      <c r="B37" s="36">
        <v>174</v>
      </c>
      <c r="C37" s="37">
        <v>3626919</v>
      </c>
    </row>
    <row r="38" spans="1:3" ht="15.75" x14ac:dyDescent="0.2">
      <c r="A38" s="32" t="s">
        <v>4</v>
      </c>
      <c r="B38" s="36">
        <v>353</v>
      </c>
      <c r="C38" s="37">
        <v>9698886</v>
      </c>
    </row>
    <row r="39" spans="1:3" ht="15.75" x14ac:dyDescent="0.2">
      <c r="A39" s="32" t="s">
        <v>101</v>
      </c>
      <c r="B39" s="36">
        <v>159</v>
      </c>
      <c r="C39" s="37">
        <v>6501281</v>
      </c>
    </row>
    <row r="40" spans="1:3" ht="31.5" x14ac:dyDescent="0.2">
      <c r="A40" s="195" t="s">
        <v>250</v>
      </c>
      <c r="B40" s="28">
        <f>B41+B53+B59+B47</f>
        <v>1554</v>
      </c>
      <c r="C40" s="29">
        <f>C41+C53+C59+C47</f>
        <v>95384398</v>
      </c>
    </row>
    <row r="41" spans="1:3" ht="15.75" x14ac:dyDescent="0.2">
      <c r="A41" s="30" t="s">
        <v>91</v>
      </c>
      <c r="B41" s="34">
        <f>SUM(B42:B46)</f>
        <v>316</v>
      </c>
      <c r="C41" s="35">
        <f>SUM(C42:C46)</f>
        <v>16514127</v>
      </c>
    </row>
    <row r="42" spans="1:3" ht="15.75" x14ac:dyDescent="0.2">
      <c r="A42" s="32" t="s">
        <v>100</v>
      </c>
      <c r="B42" s="36">
        <v>36</v>
      </c>
      <c r="C42" s="37">
        <v>1954411</v>
      </c>
    </row>
    <row r="43" spans="1:3" ht="15.75" x14ac:dyDescent="0.2">
      <c r="A43" s="32" t="s">
        <v>7</v>
      </c>
      <c r="B43" s="36">
        <v>0</v>
      </c>
      <c r="C43" s="37">
        <v>0</v>
      </c>
    </row>
    <row r="44" spans="1:3" ht="15.75" x14ac:dyDescent="0.2">
      <c r="A44" s="32" t="s">
        <v>102</v>
      </c>
      <c r="B44" s="36">
        <v>72</v>
      </c>
      <c r="C44" s="37">
        <v>3379935</v>
      </c>
    </row>
    <row r="45" spans="1:3" ht="15.75" x14ac:dyDescent="0.2">
      <c r="A45" s="32" t="s">
        <v>4</v>
      </c>
      <c r="B45" s="36">
        <v>128</v>
      </c>
      <c r="C45" s="37">
        <v>7121978</v>
      </c>
    </row>
    <row r="46" spans="1:3" ht="15.75" x14ac:dyDescent="0.2">
      <c r="A46" s="32" t="s">
        <v>101</v>
      </c>
      <c r="B46" s="36">
        <v>80</v>
      </c>
      <c r="C46" s="37">
        <v>4057803</v>
      </c>
    </row>
    <row r="47" spans="1:3" ht="15.75" x14ac:dyDescent="0.2">
      <c r="A47" s="31" t="s">
        <v>92</v>
      </c>
      <c r="B47" s="34">
        <f>SUM(B48:B52)</f>
        <v>424</v>
      </c>
      <c r="C47" s="35">
        <f>SUM(C48:C52)</f>
        <v>27512086</v>
      </c>
    </row>
    <row r="48" spans="1:3" ht="15.75" x14ac:dyDescent="0.2">
      <c r="A48" s="32" t="s">
        <v>100</v>
      </c>
      <c r="B48" s="36">
        <v>37</v>
      </c>
      <c r="C48" s="37">
        <v>2430757</v>
      </c>
    </row>
    <row r="49" spans="1:3" ht="15.75" x14ac:dyDescent="0.2">
      <c r="A49" s="32" t="s">
        <v>7</v>
      </c>
      <c r="B49" s="36">
        <v>4</v>
      </c>
      <c r="C49" s="37">
        <v>255040</v>
      </c>
    </row>
    <row r="50" spans="1:3" ht="15.75" x14ac:dyDescent="0.2">
      <c r="A50" s="32" t="s">
        <v>102</v>
      </c>
      <c r="B50" s="36">
        <v>103</v>
      </c>
      <c r="C50" s="37">
        <v>6675418</v>
      </c>
    </row>
    <row r="51" spans="1:3" ht="15.75" x14ac:dyDescent="0.2">
      <c r="A51" s="32" t="s">
        <v>4</v>
      </c>
      <c r="B51" s="36">
        <v>180</v>
      </c>
      <c r="C51" s="37">
        <v>11708291</v>
      </c>
    </row>
    <row r="52" spans="1:3" ht="15.75" x14ac:dyDescent="0.2">
      <c r="A52" s="32" t="s">
        <v>101</v>
      </c>
      <c r="B52" s="36">
        <v>100</v>
      </c>
      <c r="C52" s="37">
        <v>6442580</v>
      </c>
    </row>
    <row r="53" spans="1:3" ht="15.75" x14ac:dyDescent="0.2">
      <c r="A53" s="31" t="s">
        <v>93</v>
      </c>
      <c r="B53" s="34">
        <f>SUM(B54:B58)</f>
        <v>424</v>
      </c>
      <c r="C53" s="35">
        <f>SUM(C54:C58)</f>
        <v>27512087</v>
      </c>
    </row>
    <row r="54" spans="1:3" ht="15.75" x14ac:dyDescent="0.2">
      <c r="A54" s="32" t="s">
        <v>100</v>
      </c>
      <c r="B54" s="36">
        <v>37</v>
      </c>
      <c r="C54" s="37">
        <v>2430758</v>
      </c>
    </row>
    <row r="55" spans="1:3" ht="15.75" x14ac:dyDescent="0.2">
      <c r="A55" s="32" t="s">
        <v>7</v>
      </c>
      <c r="B55" s="36">
        <v>4</v>
      </c>
      <c r="C55" s="37">
        <v>255040</v>
      </c>
    </row>
    <row r="56" spans="1:3" ht="15.75" x14ac:dyDescent="0.2">
      <c r="A56" s="32" t="s">
        <v>102</v>
      </c>
      <c r="B56" s="36">
        <v>103</v>
      </c>
      <c r="C56" s="37">
        <v>6675418</v>
      </c>
    </row>
    <row r="57" spans="1:3" ht="15.75" x14ac:dyDescent="0.2">
      <c r="A57" s="32" t="s">
        <v>4</v>
      </c>
      <c r="B57" s="36">
        <v>180</v>
      </c>
      <c r="C57" s="37">
        <v>11708291</v>
      </c>
    </row>
    <row r="58" spans="1:3" ht="15.75" x14ac:dyDescent="0.2">
      <c r="A58" s="32" t="s">
        <v>101</v>
      </c>
      <c r="B58" s="36">
        <v>100</v>
      </c>
      <c r="C58" s="37">
        <v>6442580</v>
      </c>
    </row>
    <row r="59" spans="1:3" ht="15.75" x14ac:dyDescent="0.2">
      <c r="A59" s="31" t="s">
        <v>94</v>
      </c>
      <c r="B59" s="34">
        <v>390</v>
      </c>
      <c r="C59" s="35">
        <v>23846098</v>
      </c>
    </row>
  </sheetData>
  <mergeCells count="4">
    <mergeCell ref="B1:C1"/>
    <mergeCell ref="A2:C2"/>
    <mergeCell ref="A3:A5"/>
    <mergeCell ref="B3:C4"/>
  </mergeCells>
  <pageMargins left="0.7" right="0.7" top="0.75" bottom="0.75" header="0.3" footer="0.3"/>
  <pageSetup paperSize="9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30" zoomScaleNormal="100" zoomScaleSheetLayoutView="130" workbookViewId="0">
      <selection activeCell="B3" sqref="B3:C3"/>
    </sheetView>
  </sheetViews>
  <sheetFormatPr defaultColWidth="10.6640625" defaultRowHeight="11.25" outlineLevelRow="2" x14ac:dyDescent="0.2"/>
  <cols>
    <col min="1" max="1" width="30.5" style="1" customWidth="1"/>
    <col min="2" max="2" width="9.1640625" style="1" customWidth="1"/>
    <col min="3" max="3" width="20.33203125" style="1" bestFit="1" customWidth="1"/>
    <col min="4" max="4" width="8.33203125" customWidth="1"/>
    <col min="5" max="5" width="18.83203125" bestFit="1" customWidth="1"/>
    <col min="6" max="6" width="10.33203125" customWidth="1"/>
    <col min="7" max="7" width="20.33203125" bestFit="1" customWidth="1"/>
  </cols>
  <sheetData>
    <row r="1" spans="1:7" ht="33.75" customHeight="1" x14ac:dyDescent="0.25">
      <c r="A1" s="196"/>
      <c r="B1" s="196"/>
      <c r="C1" s="196"/>
      <c r="D1" s="261" t="s">
        <v>239</v>
      </c>
      <c r="E1" s="261"/>
      <c r="F1" s="261"/>
      <c r="G1" s="261"/>
    </row>
    <row r="2" spans="1:7" ht="61.5" customHeight="1" x14ac:dyDescent="0.2">
      <c r="A2" s="285" t="s">
        <v>238</v>
      </c>
      <c r="B2" s="285"/>
      <c r="C2" s="285"/>
      <c r="D2" s="285"/>
      <c r="E2" s="285"/>
      <c r="F2" s="285"/>
      <c r="G2" s="285"/>
    </row>
    <row r="3" spans="1:7" s="1" customFormat="1" ht="38.25" customHeight="1" x14ac:dyDescent="0.25">
      <c r="A3" s="290" t="s">
        <v>242</v>
      </c>
      <c r="B3" s="286" t="s">
        <v>240</v>
      </c>
      <c r="C3" s="287"/>
      <c r="D3" s="286" t="s">
        <v>84</v>
      </c>
      <c r="E3" s="287"/>
      <c r="F3" s="288" t="s">
        <v>241</v>
      </c>
      <c r="G3" s="289"/>
    </row>
    <row r="4" spans="1:7" ht="19.5" customHeight="1" x14ac:dyDescent="0.2">
      <c r="A4" s="291"/>
      <c r="B4" s="197" t="s">
        <v>86</v>
      </c>
      <c r="C4" s="198" t="s">
        <v>87</v>
      </c>
      <c r="D4" s="199" t="s">
        <v>86</v>
      </c>
      <c r="E4" s="199" t="s">
        <v>87</v>
      </c>
      <c r="F4" s="199" t="s">
        <v>86</v>
      </c>
      <c r="G4" s="199" t="s">
        <v>87</v>
      </c>
    </row>
    <row r="5" spans="1:7" ht="15.75" outlineLevel="1" x14ac:dyDescent="0.25">
      <c r="A5" s="200" t="s">
        <v>231</v>
      </c>
      <c r="B5" s="201"/>
      <c r="C5" s="202"/>
      <c r="D5" s="203"/>
      <c r="E5" s="203"/>
      <c r="F5" s="203"/>
      <c r="G5" s="203"/>
    </row>
    <row r="6" spans="1:7" ht="15.75" outlineLevel="2" x14ac:dyDescent="0.25">
      <c r="A6" s="204" t="s">
        <v>232</v>
      </c>
      <c r="B6" s="205">
        <v>18</v>
      </c>
      <c r="C6" s="206">
        <v>2071504.26</v>
      </c>
      <c r="D6" s="207">
        <v>8</v>
      </c>
      <c r="E6" s="208">
        <v>920668.56</v>
      </c>
      <c r="F6" s="209">
        <f t="shared" ref="F6:G9" si="0">B6+D6</f>
        <v>26</v>
      </c>
      <c r="G6" s="208">
        <f t="shared" si="0"/>
        <v>2992172.82</v>
      </c>
    </row>
    <row r="7" spans="1:7" ht="15.75" outlineLevel="2" x14ac:dyDescent="0.25">
      <c r="A7" s="204" t="s">
        <v>233</v>
      </c>
      <c r="B7" s="205">
        <v>18</v>
      </c>
      <c r="C7" s="206">
        <v>2071504.26</v>
      </c>
      <c r="D7" s="207"/>
      <c r="E7" s="208"/>
      <c r="F7" s="209">
        <f t="shared" si="0"/>
        <v>18</v>
      </c>
      <c r="G7" s="208">
        <f t="shared" si="0"/>
        <v>2071504.26</v>
      </c>
    </row>
    <row r="8" spans="1:7" ht="15.75" outlineLevel="2" x14ac:dyDescent="0.25">
      <c r="A8" s="204" t="s">
        <v>234</v>
      </c>
      <c r="B8" s="205">
        <v>17</v>
      </c>
      <c r="C8" s="206">
        <v>1956420.69</v>
      </c>
      <c r="D8" s="207"/>
      <c r="E8" s="208"/>
      <c r="F8" s="209">
        <f t="shared" si="0"/>
        <v>17</v>
      </c>
      <c r="G8" s="208">
        <f t="shared" si="0"/>
        <v>1956420.69</v>
      </c>
    </row>
    <row r="9" spans="1:7" ht="15.75" outlineLevel="2" x14ac:dyDescent="0.25">
      <c r="A9" s="204" t="s">
        <v>235</v>
      </c>
      <c r="B9" s="205">
        <v>17</v>
      </c>
      <c r="C9" s="206">
        <v>1956420.69</v>
      </c>
      <c r="D9" s="207">
        <v>-8</v>
      </c>
      <c r="E9" s="208">
        <v>-920668.56</v>
      </c>
      <c r="F9" s="209">
        <f t="shared" si="0"/>
        <v>9</v>
      </c>
      <c r="G9" s="208">
        <f t="shared" si="0"/>
        <v>1035752.13</v>
      </c>
    </row>
    <row r="10" spans="1:7" ht="15.75" outlineLevel="2" x14ac:dyDescent="0.25">
      <c r="A10" s="210" t="s">
        <v>8</v>
      </c>
      <c r="B10" s="217">
        <f>SUM(B6:B9)</f>
        <v>70</v>
      </c>
      <c r="C10" s="213">
        <f>SUM(C6:C9)</f>
        <v>8055849.9000000004</v>
      </c>
      <c r="D10" s="218">
        <f>D6+D7+D8+D9</f>
        <v>0</v>
      </c>
      <c r="E10" s="219">
        <f>E6+E7+E8+E9</f>
        <v>0</v>
      </c>
      <c r="F10" s="218">
        <f>F6+F7+F8+F9</f>
        <v>70</v>
      </c>
      <c r="G10" s="219">
        <f>G6+G7+G8+G9</f>
        <v>8055849.9000000004</v>
      </c>
    </row>
    <row r="11" spans="1:7" ht="15.75" outlineLevel="1" x14ac:dyDescent="0.25">
      <c r="A11" s="211" t="s">
        <v>236</v>
      </c>
      <c r="B11" s="212"/>
      <c r="C11" s="213"/>
      <c r="D11" s="207"/>
      <c r="E11" s="208"/>
      <c r="F11" s="207"/>
      <c r="G11" s="207"/>
    </row>
    <row r="12" spans="1:7" ht="15.75" outlineLevel="2" x14ac:dyDescent="0.25">
      <c r="A12" s="204" t="s">
        <v>232</v>
      </c>
      <c r="B12" s="205">
        <v>826</v>
      </c>
      <c r="C12" s="206">
        <v>33400752</v>
      </c>
      <c r="D12" s="207">
        <v>75</v>
      </c>
      <c r="E12" s="208">
        <v>18900133</v>
      </c>
      <c r="F12" s="209">
        <f t="shared" ref="F12:G15" si="1">B12+D12</f>
        <v>901</v>
      </c>
      <c r="G12" s="208">
        <f t="shared" si="1"/>
        <v>52300885</v>
      </c>
    </row>
    <row r="13" spans="1:7" ht="15.75" outlineLevel="2" x14ac:dyDescent="0.25">
      <c r="A13" s="204" t="s">
        <v>233</v>
      </c>
      <c r="B13" s="205">
        <v>826</v>
      </c>
      <c r="C13" s="206">
        <v>33400752</v>
      </c>
      <c r="D13" s="207"/>
      <c r="E13" s="208"/>
      <c r="F13" s="209">
        <f t="shared" si="1"/>
        <v>826</v>
      </c>
      <c r="G13" s="208">
        <f t="shared" si="1"/>
        <v>33400752</v>
      </c>
    </row>
    <row r="14" spans="1:7" ht="15.75" outlineLevel="2" x14ac:dyDescent="0.25">
      <c r="A14" s="204" t="s">
        <v>234</v>
      </c>
      <c r="B14" s="205">
        <v>826</v>
      </c>
      <c r="C14" s="206">
        <v>33400752</v>
      </c>
      <c r="D14" s="207">
        <v>-37</v>
      </c>
      <c r="E14" s="208">
        <v>-9324065</v>
      </c>
      <c r="F14" s="209">
        <f t="shared" si="1"/>
        <v>789</v>
      </c>
      <c r="G14" s="208">
        <f t="shared" si="1"/>
        <v>24076687</v>
      </c>
    </row>
    <row r="15" spans="1:7" ht="15.75" outlineLevel="2" x14ac:dyDescent="0.25">
      <c r="A15" s="204" t="s">
        <v>235</v>
      </c>
      <c r="B15" s="205">
        <v>822</v>
      </c>
      <c r="C15" s="206">
        <v>33400744</v>
      </c>
      <c r="D15" s="207">
        <v>-38</v>
      </c>
      <c r="E15" s="208">
        <v>-9576068</v>
      </c>
      <c r="F15" s="209">
        <f t="shared" si="1"/>
        <v>784</v>
      </c>
      <c r="G15" s="208">
        <f t="shared" si="1"/>
        <v>23824676</v>
      </c>
    </row>
    <row r="16" spans="1:7" ht="15.75" outlineLevel="2" x14ac:dyDescent="0.25">
      <c r="A16" s="210" t="s">
        <v>8</v>
      </c>
      <c r="B16" s="217">
        <f t="shared" ref="B16:G16" si="2">SUM(B12:B15)</f>
        <v>3300</v>
      </c>
      <c r="C16" s="213">
        <f t="shared" si="2"/>
        <v>133603000</v>
      </c>
      <c r="D16" s="217">
        <f t="shared" si="2"/>
        <v>0</v>
      </c>
      <c r="E16" s="213">
        <f t="shared" si="2"/>
        <v>0</v>
      </c>
      <c r="F16" s="217">
        <f t="shared" si="2"/>
        <v>3300</v>
      </c>
      <c r="G16" s="213">
        <f t="shared" si="2"/>
        <v>133603000</v>
      </c>
    </row>
    <row r="17" spans="1:7" ht="31.5" outlineLevel="1" x14ac:dyDescent="0.25">
      <c r="A17" s="211" t="s">
        <v>237</v>
      </c>
      <c r="B17" s="212"/>
      <c r="C17" s="213"/>
      <c r="D17" s="207"/>
      <c r="E17" s="208"/>
      <c r="F17" s="207"/>
      <c r="G17" s="207"/>
    </row>
    <row r="18" spans="1:7" ht="15.75" outlineLevel="2" x14ac:dyDescent="0.25">
      <c r="A18" s="204" t="s">
        <v>232</v>
      </c>
      <c r="B18" s="205">
        <v>388</v>
      </c>
      <c r="C18" s="206">
        <v>23846100</v>
      </c>
      <c r="D18" s="207">
        <v>-72</v>
      </c>
      <c r="E18" s="208">
        <v>-7331973</v>
      </c>
      <c r="F18" s="209">
        <f t="shared" ref="F18:G21" si="3">B18+D18</f>
        <v>316</v>
      </c>
      <c r="G18" s="208">
        <f t="shared" si="3"/>
        <v>16514127</v>
      </c>
    </row>
    <row r="19" spans="1:7" ht="15.75" outlineLevel="2" x14ac:dyDescent="0.25">
      <c r="A19" s="204" t="s">
        <v>233</v>
      </c>
      <c r="B19" s="205">
        <v>388</v>
      </c>
      <c r="C19" s="206">
        <v>23846100</v>
      </c>
      <c r="D19" s="207">
        <v>36</v>
      </c>
      <c r="E19" s="208">
        <v>3665986</v>
      </c>
      <c r="F19" s="209">
        <f t="shared" si="3"/>
        <v>424</v>
      </c>
      <c r="G19" s="208">
        <f t="shared" si="3"/>
        <v>27512086</v>
      </c>
    </row>
    <row r="20" spans="1:7" ht="15.75" outlineLevel="2" x14ac:dyDescent="0.25">
      <c r="A20" s="204" t="s">
        <v>234</v>
      </c>
      <c r="B20" s="205">
        <v>388</v>
      </c>
      <c r="C20" s="206">
        <v>23846100</v>
      </c>
      <c r="D20" s="207">
        <v>36</v>
      </c>
      <c r="E20" s="208">
        <v>3665987</v>
      </c>
      <c r="F20" s="209">
        <f t="shared" si="3"/>
        <v>424</v>
      </c>
      <c r="G20" s="208">
        <f t="shared" si="3"/>
        <v>27512087</v>
      </c>
    </row>
    <row r="21" spans="1:7" ht="15.75" outlineLevel="2" x14ac:dyDescent="0.25">
      <c r="A21" s="204" t="s">
        <v>235</v>
      </c>
      <c r="B21" s="205">
        <v>390</v>
      </c>
      <c r="C21" s="206">
        <v>23846098</v>
      </c>
      <c r="D21" s="207"/>
      <c r="E21" s="208"/>
      <c r="F21" s="209">
        <f t="shared" si="3"/>
        <v>390</v>
      </c>
      <c r="G21" s="208">
        <f t="shared" si="3"/>
        <v>23846098</v>
      </c>
    </row>
    <row r="22" spans="1:7" s="1" customFormat="1" ht="15.75" x14ac:dyDescent="0.25">
      <c r="A22" s="214" t="s">
        <v>8</v>
      </c>
      <c r="B22" s="220">
        <f t="shared" ref="B22:G22" si="4">SUM(B18:B21)</f>
        <v>1554</v>
      </c>
      <c r="C22" s="219">
        <f t="shared" si="4"/>
        <v>95384398</v>
      </c>
      <c r="D22" s="220">
        <f t="shared" si="4"/>
        <v>0</v>
      </c>
      <c r="E22" s="219">
        <f t="shared" si="4"/>
        <v>0</v>
      </c>
      <c r="F22" s="220">
        <f t="shared" si="4"/>
        <v>1554</v>
      </c>
      <c r="G22" s="219">
        <f t="shared" si="4"/>
        <v>95384398</v>
      </c>
    </row>
    <row r="23" spans="1:7" ht="15.75" x14ac:dyDescent="0.25">
      <c r="A23" s="215"/>
      <c r="B23" s="215"/>
      <c r="C23" s="215"/>
      <c r="D23" s="216"/>
      <c r="E23" s="216"/>
      <c r="F23" s="216"/>
      <c r="G23" s="216"/>
    </row>
  </sheetData>
  <mergeCells count="6">
    <mergeCell ref="D1:G1"/>
    <mergeCell ref="A2:G2"/>
    <mergeCell ref="B3:C3"/>
    <mergeCell ref="D3:E3"/>
    <mergeCell ref="F3:G3"/>
    <mergeCell ref="A3:A4"/>
  </mergeCells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BreakPreview" zoomScale="160" zoomScaleNormal="100" zoomScaleSheetLayoutView="160" workbookViewId="0">
      <selection activeCell="B1" sqref="B1:C1"/>
    </sheetView>
  </sheetViews>
  <sheetFormatPr defaultRowHeight="11.25" x14ac:dyDescent="0.2"/>
  <cols>
    <col min="1" max="1" width="40.6640625" customWidth="1"/>
    <col min="2" max="2" width="13.83203125" customWidth="1"/>
    <col min="3" max="3" width="28.1640625" customWidth="1"/>
    <col min="5" max="5" width="11.6640625" customWidth="1"/>
    <col min="7" max="7" width="20.33203125" customWidth="1"/>
  </cols>
  <sheetData>
    <row r="1" spans="1:7" ht="39" customHeight="1" x14ac:dyDescent="0.2">
      <c r="B1" s="252" t="s">
        <v>256</v>
      </c>
      <c r="C1" s="252"/>
      <c r="D1" s="33"/>
    </row>
    <row r="2" spans="1:7" ht="49.5" customHeight="1" x14ac:dyDescent="0.2">
      <c r="A2" s="253" t="s">
        <v>96</v>
      </c>
      <c r="B2" s="254"/>
      <c r="C2" s="254"/>
      <c r="D2" s="22"/>
      <c r="E2" s="22"/>
      <c r="F2" s="22"/>
      <c r="G2" s="22"/>
    </row>
    <row r="3" spans="1:7" ht="7.5" customHeight="1" x14ac:dyDescent="0.2">
      <c r="A3" s="255" t="s">
        <v>97</v>
      </c>
      <c r="B3" s="257" t="s">
        <v>103</v>
      </c>
      <c r="C3" s="258"/>
    </row>
    <row r="4" spans="1:7" x14ac:dyDescent="0.2">
      <c r="A4" s="256"/>
      <c r="B4" s="259"/>
      <c r="C4" s="260"/>
    </row>
    <row r="5" spans="1:7" ht="12.75" x14ac:dyDescent="0.2">
      <c r="A5" s="256"/>
      <c r="B5" s="229" t="s">
        <v>86</v>
      </c>
      <c r="C5" s="230" t="s">
        <v>98</v>
      </c>
    </row>
    <row r="6" spans="1:7" ht="25.5" customHeight="1" x14ac:dyDescent="0.2">
      <c r="A6" s="292" t="s">
        <v>90</v>
      </c>
      <c r="B6" s="293"/>
      <c r="C6" s="294"/>
    </row>
    <row r="7" spans="1:7" ht="18.75" x14ac:dyDescent="0.2">
      <c r="A7" s="27" t="s">
        <v>99</v>
      </c>
      <c r="B7" s="28">
        <f>B8+B9+B15+B21</f>
        <v>1120</v>
      </c>
      <c r="C7" s="29">
        <f>C8+C9+C15+C21</f>
        <v>48206000</v>
      </c>
    </row>
    <row r="8" spans="1:7" ht="15.75" x14ac:dyDescent="0.2">
      <c r="A8" s="30" t="s">
        <v>91</v>
      </c>
      <c r="B8" s="34">
        <v>281</v>
      </c>
      <c r="C8" s="35">
        <v>12051500</v>
      </c>
    </row>
    <row r="9" spans="1:7" ht="15.75" x14ac:dyDescent="0.2">
      <c r="A9" s="31" t="s">
        <v>92</v>
      </c>
      <c r="B9" s="34">
        <f>SUM(B10:B14)</f>
        <v>371</v>
      </c>
      <c r="C9" s="35">
        <f>SUM(C10:C14)</f>
        <v>15911411</v>
      </c>
    </row>
    <row r="10" spans="1:7" ht="15.75" x14ac:dyDescent="0.2">
      <c r="A10" s="32" t="s">
        <v>100</v>
      </c>
      <c r="B10" s="36">
        <v>11</v>
      </c>
      <c r="C10" s="37">
        <v>458825</v>
      </c>
    </row>
    <row r="11" spans="1:7" ht="15.75" x14ac:dyDescent="0.2">
      <c r="A11" s="32" t="s">
        <v>7</v>
      </c>
      <c r="B11" s="36">
        <v>231</v>
      </c>
      <c r="C11" s="37">
        <v>9941655</v>
      </c>
    </row>
    <row r="12" spans="1:7" ht="15.75" x14ac:dyDescent="0.2">
      <c r="A12" s="32" t="s">
        <v>102</v>
      </c>
      <c r="B12" s="36">
        <v>66</v>
      </c>
      <c r="C12" s="37">
        <v>2808557</v>
      </c>
    </row>
    <row r="13" spans="1:7" ht="15.75" x14ac:dyDescent="0.2">
      <c r="A13" s="32" t="s">
        <v>4</v>
      </c>
      <c r="B13" s="36">
        <v>51</v>
      </c>
      <c r="C13" s="37">
        <v>2217005</v>
      </c>
    </row>
    <row r="14" spans="1:7" ht="15.75" x14ac:dyDescent="0.2">
      <c r="A14" s="32" t="s">
        <v>101</v>
      </c>
      <c r="B14" s="36">
        <v>12</v>
      </c>
      <c r="C14" s="37">
        <v>485369</v>
      </c>
    </row>
    <row r="15" spans="1:7" ht="15.75" x14ac:dyDescent="0.2">
      <c r="A15" s="31" t="s">
        <v>93</v>
      </c>
      <c r="B15" s="34">
        <f>SUM(B16:B20)</f>
        <v>191</v>
      </c>
      <c r="C15" s="35">
        <f>SUM(C16:C20)</f>
        <v>8191589</v>
      </c>
    </row>
    <row r="16" spans="1:7" ht="15.75" x14ac:dyDescent="0.2">
      <c r="A16" s="32" t="s">
        <v>100</v>
      </c>
      <c r="B16" s="36">
        <v>5</v>
      </c>
      <c r="C16" s="37">
        <v>236215</v>
      </c>
    </row>
    <row r="17" spans="1:3" ht="15.75" x14ac:dyDescent="0.2">
      <c r="A17" s="32" t="s">
        <v>7</v>
      </c>
      <c r="B17" s="36">
        <v>119</v>
      </c>
      <c r="C17" s="37">
        <v>5118211</v>
      </c>
    </row>
    <row r="18" spans="1:3" ht="15.75" x14ac:dyDescent="0.2">
      <c r="A18" s="32" t="s">
        <v>102</v>
      </c>
      <c r="B18" s="36">
        <v>34</v>
      </c>
      <c r="C18" s="37">
        <v>1445915</v>
      </c>
    </row>
    <row r="19" spans="1:3" ht="15.75" x14ac:dyDescent="0.2">
      <c r="A19" s="32" t="s">
        <v>4</v>
      </c>
      <c r="B19" s="36">
        <v>27</v>
      </c>
      <c r="C19" s="37">
        <v>1141369</v>
      </c>
    </row>
    <row r="20" spans="1:3" ht="15.75" x14ac:dyDescent="0.2">
      <c r="A20" s="32" t="s">
        <v>101</v>
      </c>
      <c r="B20" s="36">
        <v>6</v>
      </c>
      <c r="C20" s="37">
        <v>249879</v>
      </c>
    </row>
    <row r="21" spans="1:3" ht="15.75" x14ac:dyDescent="0.2">
      <c r="A21" s="31" t="s">
        <v>94</v>
      </c>
      <c r="B21" s="34">
        <v>277</v>
      </c>
      <c r="C21" s="35">
        <v>12051500</v>
      </c>
    </row>
    <row r="22" spans="1:3" ht="26.25" customHeight="1" x14ac:dyDescent="0.2">
      <c r="A22" s="292" t="s">
        <v>106</v>
      </c>
      <c r="B22" s="293"/>
      <c r="C22" s="294"/>
    </row>
    <row r="23" spans="1:3" ht="18.75" x14ac:dyDescent="0.2">
      <c r="A23" s="27" t="s">
        <v>107</v>
      </c>
      <c r="B23" s="28">
        <f>B24+B25+B31+B37</f>
        <v>11572</v>
      </c>
      <c r="C23" s="29">
        <f>C24+C25+C31+C37</f>
        <v>283702000</v>
      </c>
    </row>
    <row r="24" spans="1:3" ht="15.75" x14ac:dyDescent="0.2">
      <c r="A24" s="30" t="s">
        <v>91</v>
      </c>
      <c r="B24" s="34">
        <v>2895</v>
      </c>
      <c r="C24" s="35">
        <v>70925500</v>
      </c>
    </row>
    <row r="25" spans="1:3" ht="15.75" x14ac:dyDescent="0.2">
      <c r="A25" s="31" t="s">
        <v>92</v>
      </c>
      <c r="B25" s="34">
        <f>SUM(B26:B30)</f>
        <v>3099</v>
      </c>
      <c r="C25" s="35">
        <f>SUM(C26:C30)</f>
        <v>75923357</v>
      </c>
    </row>
    <row r="26" spans="1:3" ht="15.75" x14ac:dyDescent="0.2">
      <c r="A26" s="32" t="s">
        <v>100</v>
      </c>
      <c r="B26" s="36">
        <v>895</v>
      </c>
      <c r="C26" s="37">
        <v>21926667</v>
      </c>
    </row>
    <row r="27" spans="1:3" ht="15.75" x14ac:dyDescent="0.2">
      <c r="A27" s="32" t="s">
        <v>7</v>
      </c>
      <c r="B27" s="36">
        <v>10</v>
      </c>
      <c r="C27" s="37">
        <v>222960</v>
      </c>
    </row>
    <row r="28" spans="1:3" ht="15.75" x14ac:dyDescent="0.2">
      <c r="A28" s="32" t="s">
        <v>102</v>
      </c>
      <c r="B28" s="36">
        <v>847</v>
      </c>
      <c r="C28" s="37">
        <v>20745412</v>
      </c>
    </row>
    <row r="29" spans="1:3" ht="15.75" x14ac:dyDescent="0.2">
      <c r="A29" s="32" t="s">
        <v>4</v>
      </c>
      <c r="B29" s="36">
        <v>1223</v>
      </c>
      <c r="C29" s="37">
        <v>29996020</v>
      </c>
    </row>
    <row r="30" spans="1:3" ht="15.75" x14ac:dyDescent="0.2">
      <c r="A30" s="32" t="s">
        <v>101</v>
      </c>
      <c r="B30" s="36">
        <v>124</v>
      </c>
      <c r="C30" s="37">
        <v>3032298</v>
      </c>
    </row>
    <row r="31" spans="1:3" ht="15.75" x14ac:dyDescent="0.2">
      <c r="A31" s="31" t="s">
        <v>93</v>
      </c>
      <c r="B31" s="34">
        <f>SUM(B32:B36)</f>
        <v>2793</v>
      </c>
      <c r="C31" s="35">
        <f>SUM(C32:C36)</f>
        <v>68426571</v>
      </c>
    </row>
    <row r="32" spans="1:3" ht="15.75" x14ac:dyDescent="0.2">
      <c r="A32" s="32" t="s">
        <v>100</v>
      </c>
      <c r="B32" s="36">
        <v>807</v>
      </c>
      <c r="C32" s="37">
        <v>19761595</v>
      </c>
    </row>
    <row r="33" spans="1:3" ht="15.75" x14ac:dyDescent="0.2">
      <c r="A33" s="32" t="s">
        <v>7</v>
      </c>
      <c r="B33" s="36">
        <v>9</v>
      </c>
      <c r="C33" s="37">
        <v>200945</v>
      </c>
    </row>
    <row r="34" spans="1:3" ht="15.75" x14ac:dyDescent="0.2">
      <c r="A34" s="32" t="s">
        <v>102</v>
      </c>
      <c r="B34" s="36">
        <v>763</v>
      </c>
      <c r="C34" s="37">
        <v>18696979</v>
      </c>
    </row>
    <row r="35" spans="1:3" ht="15.75" x14ac:dyDescent="0.2">
      <c r="A35" s="32" t="s">
        <v>4</v>
      </c>
      <c r="B35" s="36">
        <v>1102</v>
      </c>
      <c r="C35" s="37">
        <v>27034168</v>
      </c>
    </row>
    <row r="36" spans="1:3" ht="15.75" x14ac:dyDescent="0.2">
      <c r="A36" s="32" t="s">
        <v>101</v>
      </c>
      <c r="B36" s="36">
        <v>112</v>
      </c>
      <c r="C36" s="37">
        <v>2732884</v>
      </c>
    </row>
    <row r="37" spans="1:3" ht="15.75" x14ac:dyDescent="0.2">
      <c r="A37" s="31" t="s">
        <v>94</v>
      </c>
      <c r="B37" s="34">
        <f>SUM(B38:B42)</f>
        <v>2785</v>
      </c>
      <c r="C37" s="35">
        <f>SUM(C38:C42)</f>
        <v>68426572</v>
      </c>
    </row>
    <row r="38" spans="1:3" ht="15.75" x14ac:dyDescent="0.2">
      <c r="A38" s="32" t="s">
        <v>100</v>
      </c>
      <c r="B38" s="36">
        <v>805</v>
      </c>
      <c r="C38" s="37">
        <v>19761597</v>
      </c>
    </row>
    <row r="39" spans="1:3" ht="15.75" x14ac:dyDescent="0.2">
      <c r="A39" s="32" t="s">
        <v>7</v>
      </c>
      <c r="B39" s="36">
        <v>7</v>
      </c>
      <c r="C39" s="37">
        <v>200944</v>
      </c>
    </row>
    <row r="40" spans="1:3" ht="15.75" x14ac:dyDescent="0.2">
      <c r="A40" s="32" t="s">
        <v>102</v>
      </c>
      <c r="B40" s="36">
        <v>761</v>
      </c>
      <c r="C40" s="37">
        <v>18696978</v>
      </c>
    </row>
    <row r="41" spans="1:3" ht="15.75" x14ac:dyDescent="0.2">
      <c r="A41" s="32" t="s">
        <v>4</v>
      </c>
      <c r="B41" s="36">
        <v>1102</v>
      </c>
      <c r="C41" s="37">
        <v>27034168</v>
      </c>
    </row>
    <row r="42" spans="1:3" ht="15.75" x14ac:dyDescent="0.2">
      <c r="A42" s="32" t="s">
        <v>101</v>
      </c>
      <c r="B42" s="36">
        <v>110</v>
      </c>
      <c r="C42" s="37">
        <v>2732885</v>
      </c>
    </row>
  </sheetData>
  <mergeCells count="6">
    <mergeCell ref="B1:C1"/>
    <mergeCell ref="A22:C22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3</vt:i4>
      </vt:variant>
    </vt:vector>
  </HeadingPairs>
  <TitlesOfParts>
    <vt:vector size="26" baseType="lpstr">
      <vt:lpstr>прил 8 часть 2</vt:lpstr>
      <vt:lpstr>прил 8 часть1</vt:lpstr>
      <vt:lpstr>прил 7.1</vt:lpstr>
      <vt:lpstr>прил 7</vt:lpstr>
      <vt:lpstr>прил 6.1</vt:lpstr>
      <vt:lpstr>прил 6 </vt:lpstr>
      <vt:lpstr>прил 5.1</vt:lpstr>
      <vt:lpstr>прил 5</vt:lpstr>
      <vt:lpstr>прил 4.1</vt:lpstr>
      <vt:lpstr>прил 4</vt:lpstr>
      <vt:lpstr>прил 3</vt:lpstr>
      <vt:lpstr>прил 2 подуш.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1.11'!Область_печати</vt:lpstr>
      <vt:lpstr>'прил 4'!Область_печати</vt:lpstr>
      <vt:lpstr>'прил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Галина Б. Шумяцкая</dc:creator>
  <cp:keywords/>
  <dc:description/>
  <cp:lastModifiedBy>Галина Б. Шумяцкая</cp:lastModifiedBy>
  <cp:revision>1</cp:revision>
  <cp:lastPrinted>2017-06-01T06:49:29Z</cp:lastPrinted>
  <dcterms:created xsi:type="dcterms:W3CDTF">2017-05-03T11:36:41Z</dcterms:created>
  <dcterms:modified xsi:type="dcterms:W3CDTF">2017-06-27T04:55:35Z</dcterms:modified>
</cp:coreProperties>
</file>